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V02\Users\hanackova\Desktop\Rozpočet 2021\"/>
    </mc:Choice>
  </mc:AlternateContent>
  <xr:revisionPtr revIDLastSave="0" documentId="13_ncr:1_{6DE0842E-597C-4893-A044-C8593D8FC8D5}" xr6:coauthVersionLast="45" xr6:coauthVersionMax="45" xr10:uidLastSave="{00000000-0000-0000-0000-000000000000}"/>
  <bookViews>
    <workbookView xWindow="-120" yWindow="-120" windowWidth="29040" windowHeight="15840" xr2:uid="{CD53DA34-5514-4791-975C-F211EC67195E}"/>
  </bookViews>
  <sheets>
    <sheet name="Návrh rozpočtu 2022" sheetId="1" r:id="rId1"/>
    <sheet name="Návrh rozpočtu 2023" sheetId="2" r:id="rId2"/>
    <sheet name="Návrh rozpočtu 2024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R48" i="3" l="1"/>
  <c r="Q48" i="3"/>
  <c r="O48" i="3"/>
  <c r="N48" i="3"/>
  <c r="M48" i="3"/>
  <c r="L48" i="3"/>
  <c r="K48" i="3"/>
  <c r="J48" i="3"/>
  <c r="I48" i="3"/>
  <c r="H48" i="3"/>
  <c r="G48" i="3"/>
  <c r="F48" i="3"/>
  <c r="E48" i="3"/>
  <c r="D48" i="3"/>
  <c r="T47" i="3"/>
  <c r="S47" i="3"/>
  <c r="P47" i="3"/>
  <c r="S46" i="3"/>
  <c r="P46" i="3"/>
  <c r="S45" i="3"/>
  <c r="S48" i="3" s="1"/>
  <c r="P45" i="3"/>
  <c r="P44" i="3"/>
  <c r="T44" i="3" s="1"/>
  <c r="R42" i="3"/>
  <c r="Q42" i="3"/>
  <c r="O42" i="3"/>
  <c r="N42" i="3"/>
  <c r="M42" i="3"/>
  <c r="L42" i="3"/>
  <c r="K42" i="3"/>
  <c r="J42" i="3"/>
  <c r="I42" i="3"/>
  <c r="H42" i="3"/>
  <c r="G42" i="3"/>
  <c r="F42" i="3"/>
  <c r="E42" i="3"/>
  <c r="D42" i="3"/>
  <c r="S41" i="3"/>
  <c r="T41" i="3" s="1"/>
  <c r="P41" i="3"/>
  <c r="S40" i="3"/>
  <c r="P40" i="3"/>
  <c r="S39" i="3"/>
  <c r="P39" i="3"/>
  <c r="T39" i="3" s="1"/>
  <c r="S38" i="3"/>
  <c r="P38" i="3"/>
  <c r="S37" i="3"/>
  <c r="P37" i="3"/>
  <c r="T37" i="3" s="1"/>
  <c r="S36" i="3"/>
  <c r="P36" i="3"/>
  <c r="T36" i="3" s="1"/>
  <c r="S35" i="3"/>
  <c r="P35" i="3"/>
  <c r="T35" i="3" s="1"/>
  <c r="S34" i="3"/>
  <c r="P34" i="3"/>
  <c r="T34" i="3" s="1"/>
  <c r="S33" i="3"/>
  <c r="P33" i="3"/>
  <c r="T33" i="3" s="1"/>
  <c r="S32" i="3"/>
  <c r="P32" i="3"/>
  <c r="T32" i="3" s="1"/>
  <c r="S31" i="3"/>
  <c r="P31" i="3"/>
  <c r="S28" i="3"/>
  <c r="P28" i="3"/>
  <c r="S26" i="3"/>
  <c r="P26" i="3"/>
  <c r="T26" i="3" s="1"/>
  <c r="S25" i="3"/>
  <c r="P25" i="3"/>
  <c r="T25" i="3" s="1"/>
  <c r="S24" i="3"/>
  <c r="P24" i="3"/>
  <c r="T24" i="3" s="1"/>
  <c r="S23" i="3"/>
  <c r="P23" i="3"/>
  <c r="T23" i="3" s="1"/>
  <c r="S22" i="3"/>
  <c r="P22" i="3"/>
  <c r="T22" i="3" s="1"/>
  <c r="S21" i="3"/>
  <c r="P21" i="3"/>
  <c r="T21" i="3" s="1"/>
  <c r="S20" i="3"/>
  <c r="P20" i="3"/>
  <c r="S19" i="3"/>
  <c r="P19" i="3"/>
  <c r="T19" i="3" s="1"/>
  <c r="S18" i="3"/>
  <c r="P18" i="3"/>
  <c r="T18" i="3" s="1"/>
  <c r="S17" i="3"/>
  <c r="P17" i="3"/>
  <c r="S16" i="3"/>
  <c r="P16" i="3"/>
  <c r="R15" i="3"/>
  <c r="Q15" i="3"/>
  <c r="O15" i="3"/>
  <c r="N15" i="3"/>
  <c r="M15" i="3"/>
  <c r="L15" i="3"/>
  <c r="K15" i="3"/>
  <c r="J15" i="3"/>
  <c r="I15" i="3"/>
  <c r="H15" i="3"/>
  <c r="G15" i="3"/>
  <c r="F15" i="3"/>
  <c r="E15" i="3"/>
  <c r="D15" i="3"/>
  <c r="S14" i="3"/>
  <c r="P14" i="3"/>
  <c r="T14" i="3" s="1"/>
  <c r="S13" i="3"/>
  <c r="P13" i="3"/>
  <c r="S12" i="3"/>
  <c r="P12" i="3"/>
  <c r="T12" i="3" s="1"/>
  <c r="S11" i="3"/>
  <c r="P11" i="3"/>
  <c r="T11" i="3" s="1"/>
  <c r="S10" i="3"/>
  <c r="P10" i="3"/>
  <c r="T10" i="3" s="1"/>
  <c r="R9" i="3"/>
  <c r="Q9" i="3"/>
  <c r="Q6" i="3" s="1"/>
  <c r="O9" i="3"/>
  <c r="O6" i="3" s="1"/>
  <c r="N9" i="3"/>
  <c r="N6" i="3" s="1"/>
  <c r="M9" i="3"/>
  <c r="L9" i="3"/>
  <c r="L6" i="3" s="1"/>
  <c r="K9" i="3"/>
  <c r="K6" i="3" s="1"/>
  <c r="J9" i="3"/>
  <c r="J6" i="3" s="1"/>
  <c r="I9" i="3"/>
  <c r="I6" i="3" s="1"/>
  <c r="H9" i="3"/>
  <c r="H6" i="3" s="1"/>
  <c r="G9" i="3"/>
  <c r="F9" i="3"/>
  <c r="E9" i="3"/>
  <c r="E6" i="3" s="1"/>
  <c r="D9" i="3"/>
  <c r="D6" i="3" s="1"/>
  <c r="S8" i="3"/>
  <c r="P8" i="3"/>
  <c r="T8" i="3" s="1"/>
  <c r="S7" i="3"/>
  <c r="P7" i="3"/>
  <c r="M6" i="3"/>
  <c r="G6" i="3"/>
  <c r="F6" i="3"/>
  <c r="S28" i="2"/>
  <c r="D9" i="2"/>
  <c r="D6" i="2" s="1"/>
  <c r="R48" i="2"/>
  <c r="Q48" i="2"/>
  <c r="O48" i="2"/>
  <c r="N48" i="2"/>
  <c r="M48" i="2"/>
  <c r="L48" i="2"/>
  <c r="K48" i="2"/>
  <c r="J48" i="2"/>
  <c r="I48" i="2"/>
  <c r="H48" i="2"/>
  <c r="G48" i="2"/>
  <c r="F48" i="2"/>
  <c r="E48" i="2"/>
  <c r="D48" i="2"/>
  <c r="P48" i="2" s="1"/>
  <c r="S47" i="2"/>
  <c r="P47" i="2"/>
  <c r="T47" i="2" s="1"/>
  <c r="S46" i="2"/>
  <c r="P46" i="2"/>
  <c r="T46" i="2" s="1"/>
  <c r="S45" i="2"/>
  <c r="S48" i="2" s="1"/>
  <c r="P45" i="2"/>
  <c r="P44" i="2"/>
  <c r="T44" i="2" s="1"/>
  <c r="R42" i="2"/>
  <c r="Q42" i="2"/>
  <c r="O42" i="2"/>
  <c r="N42" i="2"/>
  <c r="M42" i="2"/>
  <c r="L42" i="2"/>
  <c r="K42" i="2"/>
  <c r="J42" i="2"/>
  <c r="I42" i="2"/>
  <c r="H42" i="2"/>
  <c r="G42" i="2"/>
  <c r="F42" i="2"/>
  <c r="E42" i="2"/>
  <c r="D42" i="2"/>
  <c r="S41" i="2"/>
  <c r="P41" i="2"/>
  <c r="T41" i="2" s="1"/>
  <c r="S40" i="2"/>
  <c r="P40" i="2"/>
  <c r="S39" i="2"/>
  <c r="P39" i="2"/>
  <c r="S38" i="2"/>
  <c r="P38" i="2"/>
  <c r="T38" i="2" s="1"/>
  <c r="S37" i="2"/>
  <c r="P37" i="2"/>
  <c r="S36" i="2"/>
  <c r="P36" i="2"/>
  <c r="T36" i="2" s="1"/>
  <c r="S35" i="2"/>
  <c r="P35" i="2"/>
  <c r="S34" i="2"/>
  <c r="P34" i="2"/>
  <c r="T34" i="2" s="1"/>
  <c r="S33" i="2"/>
  <c r="P33" i="2"/>
  <c r="S32" i="2"/>
  <c r="P32" i="2"/>
  <c r="T32" i="2" s="1"/>
  <c r="S31" i="2"/>
  <c r="P31" i="2"/>
  <c r="P28" i="2"/>
  <c r="S26" i="2"/>
  <c r="P26" i="2"/>
  <c r="S25" i="2"/>
  <c r="P25" i="2"/>
  <c r="S24" i="2"/>
  <c r="P24" i="2"/>
  <c r="S23" i="2"/>
  <c r="P23" i="2"/>
  <c r="T23" i="2" s="1"/>
  <c r="S22" i="2"/>
  <c r="T22" i="2" s="1"/>
  <c r="P22" i="2"/>
  <c r="S21" i="2"/>
  <c r="P21" i="2"/>
  <c r="T21" i="2" s="1"/>
  <c r="S20" i="2"/>
  <c r="P20" i="2"/>
  <c r="S19" i="2"/>
  <c r="P19" i="2"/>
  <c r="S18" i="2"/>
  <c r="P18" i="2"/>
  <c r="S17" i="2"/>
  <c r="P17" i="2"/>
  <c r="S16" i="2"/>
  <c r="P16" i="2"/>
  <c r="R15" i="2"/>
  <c r="Q15" i="2"/>
  <c r="O15" i="2"/>
  <c r="N15" i="2"/>
  <c r="M15" i="2"/>
  <c r="L15" i="2"/>
  <c r="K15" i="2"/>
  <c r="J15" i="2"/>
  <c r="I15" i="2"/>
  <c r="H15" i="2"/>
  <c r="G15" i="2"/>
  <c r="F15" i="2"/>
  <c r="E15" i="2"/>
  <c r="D15" i="2"/>
  <c r="S14" i="2"/>
  <c r="P14" i="2"/>
  <c r="T14" i="2" s="1"/>
  <c r="S13" i="2"/>
  <c r="P13" i="2"/>
  <c r="S12" i="2"/>
  <c r="P12" i="2"/>
  <c r="T12" i="2" s="1"/>
  <c r="S11" i="2"/>
  <c r="P11" i="2"/>
  <c r="P9" i="2" s="1"/>
  <c r="S10" i="2"/>
  <c r="P10" i="2"/>
  <c r="R9" i="2"/>
  <c r="R6" i="2" s="1"/>
  <c r="Q9" i="2"/>
  <c r="Q6" i="2" s="1"/>
  <c r="O9" i="2"/>
  <c r="N9" i="2"/>
  <c r="N6" i="2" s="1"/>
  <c r="M9" i="2"/>
  <c r="M6" i="2" s="1"/>
  <c r="L9" i="2"/>
  <c r="K9" i="2"/>
  <c r="K6" i="2" s="1"/>
  <c r="J9" i="2"/>
  <c r="J6" i="2" s="1"/>
  <c r="I9" i="2"/>
  <c r="I6" i="2" s="1"/>
  <c r="H9" i="2"/>
  <c r="G9" i="2"/>
  <c r="G6" i="2" s="1"/>
  <c r="F9" i="2"/>
  <c r="E9" i="2"/>
  <c r="E6" i="2" s="1"/>
  <c r="S8" i="2"/>
  <c r="P8" i="2"/>
  <c r="S7" i="2"/>
  <c r="P7" i="2"/>
  <c r="T7" i="2" s="1"/>
  <c r="L6" i="2"/>
  <c r="H6" i="2"/>
  <c r="F6" i="2"/>
  <c r="T13" i="3" l="1"/>
  <c r="S15" i="2"/>
  <c r="T28" i="2"/>
  <c r="C27" i="2" s="1"/>
  <c r="Q27" i="2" s="1"/>
  <c r="P48" i="3"/>
  <c r="T46" i="3"/>
  <c r="T48" i="3"/>
  <c r="T38" i="3"/>
  <c r="T45" i="3"/>
  <c r="T33" i="2"/>
  <c r="T39" i="2"/>
  <c r="T24" i="2"/>
  <c r="T19" i="2"/>
  <c r="T25" i="2"/>
  <c r="S42" i="2"/>
  <c r="T37" i="2"/>
  <c r="T48" i="2"/>
  <c r="T26" i="2"/>
  <c r="P42" i="3"/>
  <c r="T20" i="3"/>
  <c r="S15" i="3"/>
  <c r="T17" i="3"/>
  <c r="T16" i="3"/>
  <c r="O29" i="3"/>
  <c r="O43" i="3" s="1"/>
  <c r="P15" i="3"/>
  <c r="T7" i="3"/>
  <c r="T28" i="3"/>
  <c r="C27" i="3" s="1"/>
  <c r="N27" i="3" s="1"/>
  <c r="N29" i="3" s="1"/>
  <c r="N43" i="3" s="1"/>
  <c r="R6" i="3"/>
  <c r="S42" i="3"/>
  <c r="S9" i="3"/>
  <c r="S6" i="3" s="1"/>
  <c r="T31" i="3"/>
  <c r="P9" i="3"/>
  <c r="P6" i="3" s="1"/>
  <c r="T35" i="2"/>
  <c r="T20" i="2"/>
  <c r="T18" i="2"/>
  <c r="T17" i="2"/>
  <c r="O29" i="2"/>
  <c r="O43" i="2" s="1"/>
  <c r="T16" i="2"/>
  <c r="T13" i="2"/>
  <c r="S9" i="2"/>
  <c r="S6" i="2" s="1"/>
  <c r="O6" i="2"/>
  <c r="P6" i="2"/>
  <c r="T11" i="2"/>
  <c r="T8" i="2"/>
  <c r="P15" i="2"/>
  <c r="T15" i="2" s="1"/>
  <c r="T31" i="2"/>
  <c r="P42" i="2"/>
  <c r="T10" i="2"/>
  <c r="T45" i="2"/>
  <c r="S28" i="1"/>
  <c r="R15" i="1"/>
  <c r="Q15" i="1"/>
  <c r="P20" i="1"/>
  <c r="P19" i="1"/>
  <c r="P18" i="1"/>
  <c r="P17" i="1"/>
  <c r="P16" i="1"/>
  <c r="E15" i="1"/>
  <c r="D15" i="1"/>
  <c r="S14" i="1"/>
  <c r="P14" i="1"/>
  <c r="T14" i="1" s="1"/>
  <c r="S13" i="1"/>
  <c r="P13" i="1"/>
  <c r="D27" i="2" l="1"/>
  <c r="D29" i="2" s="1"/>
  <c r="D43" i="2" s="1"/>
  <c r="K27" i="2"/>
  <c r="K29" i="2" s="1"/>
  <c r="K43" i="2" s="1"/>
  <c r="I27" i="2"/>
  <c r="I29" i="2" s="1"/>
  <c r="I43" i="2" s="1"/>
  <c r="E27" i="2"/>
  <c r="E29" i="2" s="1"/>
  <c r="E43" i="2" s="1"/>
  <c r="M27" i="2"/>
  <c r="M29" i="2" s="1"/>
  <c r="M43" i="2" s="1"/>
  <c r="N27" i="2"/>
  <c r="N29" i="2" s="1"/>
  <c r="N43" i="2" s="1"/>
  <c r="H27" i="2"/>
  <c r="H29" i="2" s="1"/>
  <c r="H43" i="2" s="1"/>
  <c r="F27" i="2"/>
  <c r="F29" i="2" s="1"/>
  <c r="F43" i="2" s="1"/>
  <c r="L27" i="2"/>
  <c r="L29" i="2" s="1"/>
  <c r="L43" i="2" s="1"/>
  <c r="J27" i="2"/>
  <c r="J29" i="2" s="1"/>
  <c r="J43" i="2" s="1"/>
  <c r="R27" i="2"/>
  <c r="R29" i="2" s="1"/>
  <c r="R43" i="2" s="1"/>
  <c r="G27" i="2"/>
  <c r="G29" i="2" s="1"/>
  <c r="G43" i="2" s="1"/>
  <c r="T42" i="3"/>
  <c r="T6" i="2"/>
  <c r="Q27" i="3"/>
  <c r="Q29" i="3" s="1"/>
  <c r="Q43" i="3" s="1"/>
  <c r="H27" i="3"/>
  <c r="H29" i="3" s="1"/>
  <c r="H43" i="3" s="1"/>
  <c r="G27" i="3"/>
  <c r="G29" i="3" s="1"/>
  <c r="G43" i="3" s="1"/>
  <c r="M27" i="3"/>
  <c r="M29" i="3" s="1"/>
  <c r="M43" i="3" s="1"/>
  <c r="J27" i="3"/>
  <c r="J29" i="3" s="1"/>
  <c r="J43" i="3" s="1"/>
  <c r="K27" i="3"/>
  <c r="K29" i="3" s="1"/>
  <c r="K43" i="3" s="1"/>
  <c r="D27" i="3"/>
  <c r="D29" i="3" s="1"/>
  <c r="D43" i="3" s="1"/>
  <c r="F27" i="3"/>
  <c r="F29" i="3" s="1"/>
  <c r="F43" i="3" s="1"/>
  <c r="I27" i="3"/>
  <c r="I29" i="3" s="1"/>
  <c r="I43" i="3" s="1"/>
  <c r="L27" i="3"/>
  <c r="L29" i="3" s="1"/>
  <c r="L43" i="3" s="1"/>
  <c r="E27" i="3"/>
  <c r="E29" i="3" s="1"/>
  <c r="E43" i="3" s="1"/>
  <c r="T15" i="3"/>
  <c r="R27" i="3"/>
  <c r="R29" i="3" s="1"/>
  <c r="R43" i="3" s="1"/>
  <c r="T9" i="3"/>
  <c r="T6" i="3"/>
  <c r="T42" i="2"/>
  <c r="T9" i="2"/>
  <c r="Q29" i="2"/>
  <c r="Q43" i="2" s="1"/>
  <c r="T13" i="1"/>
  <c r="S15" i="1"/>
  <c r="S7" i="1"/>
  <c r="P7" i="1"/>
  <c r="R48" i="1"/>
  <c r="Q48" i="1"/>
  <c r="O48" i="1"/>
  <c r="N48" i="1"/>
  <c r="M48" i="1"/>
  <c r="L48" i="1"/>
  <c r="K48" i="1"/>
  <c r="J48" i="1"/>
  <c r="I48" i="1"/>
  <c r="H48" i="1"/>
  <c r="G48" i="1"/>
  <c r="F48" i="1"/>
  <c r="E48" i="1"/>
  <c r="D48" i="1"/>
  <c r="S47" i="1"/>
  <c r="P47" i="1"/>
  <c r="S46" i="1"/>
  <c r="P46" i="1"/>
  <c r="S45" i="1"/>
  <c r="P45" i="1"/>
  <c r="P44" i="1"/>
  <c r="T44" i="1" s="1"/>
  <c r="Q42" i="1"/>
  <c r="O42" i="1"/>
  <c r="N42" i="1"/>
  <c r="M42" i="1"/>
  <c r="L42" i="1"/>
  <c r="K42" i="1"/>
  <c r="J42" i="1"/>
  <c r="I42" i="1"/>
  <c r="G42" i="1"/>
  <c r="F42" i="1"/>
  <c r="E42" i="1"/>
  <c r="D42" i="1"/>
  <c r="S41" i="1"/>
  <c r="P41" i="1"/>
  <c r="T41" i="1" s="1"/>
  <c r="S40" i="1"/>
  <c r="P40" i="1"/>
  <c r="S39" i="1"/>
  <c r="P39" i="1"/>
  <c r="S38" i="1"/>
  <c r="P38" i="1"/>
  <c r="S37" i="1"/>
  <c r="P37" i="1"/>
  <c r="S36" i="1"/>
  <c r="P36" i="1"/>
  <c r="S35" i="1"/>
  <c r="P35" i="1"/>
  <c r="S34" i="1"/>
  <c r="P34" i="1"/>
  <c r="S33" i="1"/>
  <c r="P33" i="1"/>
  <c r="T33" i="1" s="1"/>
  <c r="S32" i="1"/>
  <c r="P32" i="1"/>
  <c r="R42" i="1"/>
  <c r="P31" i="1"/>
  <c r="P28" i="1"/>
  <c r="T28" i="1" s="1"/>
  <c r="S26" i="1"/>
  <c r="P26" i="1"/>
  <c r="S25" i="1"/>
  <c r="P25" i="1"/>
  <c r="S24" i="1"/>
  <c r="P24" i="1"/>
  <c r="S23" i="1"/>
  <c r="P23" i="1"/>
  <c r="S22" i="1"/>
  <c r="P22" i="1"/>
  <c r="S21" i="1"/>
  <c r="P21" i="1"/>
  <c r="S20" i="1"/>
  <c r="T20" i="1" s="1"/>
  <c r="S19" i="1"/>
  <c r="T19" i="1" s="1"/>
  <c r="S18" i="1"/>
  <c r="T18" i="1" s="1"/>
  <c r="S17" i="1"/>
  <c r="T17" i="1" s="1"/>
  <c r="S16" i="1"/>
  <c r="T16" i="1" s="1"/>
  <c r="O15" i="1"/>
  <c r="N15" i="1"/>
  <c r="M15" i="1"/>
  <c r="L15" i="1"/>
  <c r="K15" i="1"/>
  <c r="J15" i="1"/>
  <c r="I15" i="1"/>
  <c r="H15" i="1"/>
  <c r="F15" i="1"/>
  <c r="S12" i="1"/>
  <c r="P12" i="1"/>
  <c r="S11" i="1"/>
  <c r="P11" i="1"/>
  <c r="S10" i="1"/>
  <c r="P10" i="1"/>
  <c r="R9" i="1"/>
  <c r="Q9" i="1"/>
  <c r="Q6" i="1" s="1"/>
  <c r="O9" i="1"/>
  <c r="N9" i="1"/>
  <c r="N6" i="1" s="1"/>
  <c r="M9" i="1"/>
  <c r="M6" i="1" s="1"/>
  <c r="L9" i="1"/>
  <c r="K9" i="1"/>
  <c r="J9" i="1"/>
  <c r="J6" i="1" s="1"/>
  <c r="I9" i="1"/>
  <c r="I6" i="1" s="1"/>
  <c r="H9" i="1"/>
  <c r="H6" i="1" s="1"/>
  <c r="G9" i="1"/>
  <c r="G6" i="1" s="1"/>
  <c r="F9" i="1"/>
  <c r="E9" i="1"/>
  <c r="E6" i="1" s="1"/>
  <c r="D9" i="1"/>
  <c r="D6" i="1" s="1"/>
  <c r="S8" i="1"/>
  <c r="P8" i="1"/>
  <c r="P43" i="2" l="1"/>
  <c r="P27" i="2"/>
  <c r="P29" i="2" s="1"/>
  <c r="S27" i="2"/>
  <c r="S29" i="2" s="1"/>
  <c r="S43" i="2"/>
  <c r="O29" i="1"/>
  <c r="P15" i="1"/>
  <c r="T37" i="1"/>
  <c r="T46" i="1"/>
  <c r="P43" i="3"/>
  <c r="P27" i="3"/>
  <c r="P29" i="3" s="1"/>
  <c r="S43" i="3"/>
  <c r="S27" i="3"/>
  <c r="S29" i="3" s="1"/>
  <c r="T21" i="1"/>
  <c r="T35" i="1"/>
  <c r="T38" i="1"/>
  <c r="S48" i="1"/>
  <c r="H42" i="1"/>
  <c r="T22" i="1"/>
  <c r="S31" i="1"/>
  <c r="S42" i="1" s="1"/>
  <c r="T34" i="1"/>
  <c r="T7" i="1"/>
  <c r="T15" i="1"/>
  <c r="T24" i="1"/>
  <c r="T25" i="1"/>
  <c r="T26" i="1"/>
  <c r="T10" i="1"/>
  <c r="P42" i="1"/>
  <c r="T48" i="1"/>
  <c r="P48" i="1"/>
  <c r="T23" i="1"/>
  <c r="T31" i="1"/>
  <c r="T36" i="1"/>
  <c r="T12" i="1"/>
  <c r="T32" i="1"/>
  <c r="T47" i="1"/>
  <c r="T39" i="1"/>
  <c r="L6" i="1"/>
  <c r="F6" i="1"/>
  <c r="P9" i="1"/>
  <c r="R6" i="1"/>
  <c r="T8" i="1"/>
  <c r="K6" i="1"/>
  <c r="C27" i="1"/>
  <c r="I27" i="1" s="1"/>
  <c r="S9" i="1"/>
  <c r="S6" i="1" s="1"/>
  <c r="T11" i="1"/>
  <c r="T45" i="1"/>
  <c r="T27" i="2" l="1"/>
  <c r="T29" i="2" s="1"/>
  <c r="T43" i="2" s="1"/>
  <c r="T27" i="3"/>
  <c r="T29" i="3" s="1"/>
  <c r="T43" i="3" s="1"/>
  <c r="T42" i="1"/>
  <c r="I29" i="1"/>
  <c r="I43" i="1" s="1"/>
  <c r="T9" i="1"/>
  <c r="Q27" i="1"/>
  <c r="R27" i="1"/>
  <c r="R29" i="1" s="1"/>
  <c r="G27" i="1"/>
  <c r="M27" i="1"/>
  <c r="F27" i="1"/>
  <c r="H27" i="1"/>
  <c r="K27" i="1"/>
  <c r="E27" i="1"/>
  <c r="D27" i="1"/>
  <c r="N27" i="1"/>
  <c r="J27" i="1"/>
  <c r="L27" i="1"/>
  <c r="S27" i="1" l="1"/>
  <c r="S29" i="1" s="1"/>
  <c r="L29" i="1"/>
  <c r="L43" i="1" s="1"/>
  <c r="H29" i="1"/>
  <c r="H43" i="1" s="1"/>
  <c r="Q29" i="1"/>
  <c r="Q43" i="1" s="1"/>
  <c r="J29" i="1"/>
  <c r="J43" i="1" s="1"/>
  <c r="N29" i="1"/>
  <c r="N43" i="1" s="1"/>
  <c r="D29" i="1"/>
  <c r="D43" i="1" s="1"/>
  <c r="M29" i="1"/>
  <c r="M43" i="1" s="1"/>
  <c r="E29" i="1"/>
  <c r="E43" i="1" s="1"/>
  <c r="G29" i="1"/>
  <c r="G43" i="1" s="1"/>
  <c r="K29" i="1"/>
  <c r="K43" i="1" s="1"/>
  <c r="R43" i="1"/>
  <c r="F29" i="1"/>
  <c r="F43" i="1" s="1"/>
  <c r="P27" i="1"/>
  <c r="P29" i="1" l="1"/>
  <c r="T27" i="1"/>
  <c r="T29" i="1" s="1"/>
  <c r="S43" i="1"/>
  <c r="O43" i="1"/>
  <c r="P43" i="1" s="1"/>
  <c r="O6" i="1"/>
  <c r="P6" i="1" l="1"/>
  <c r="T6" i="1" s="1"/>
  <c r="T43" i="1" s="1"/>
</calcChain>
</file>

<file path=xl/sharedStrings.xml><?xml version="1.0" encoding="utf-8"?>
<sst xmlns="http://schemas.openxmlformats.org/spreadsheetml/2006/main" count="237" uniqueCount="67">
  <si>
    <t xml:space="preserve">SLUŽBY MĚSTA VESELÍ NAD MORAVOU </t>
  </si>
  <si>
    <t xml:space="preserve"> </t>
  </si>
  <si>
    <t>Počet pracovníků</t>
  </si>
  <si>
    <t>11+1 VPP</t>
  </si>
  <si>
    <t>Komunik.</t>
  </si>
  <si>
    <t>Zám. park</t>
  </si>
  <si>
    <t>Dět.hřiště</t>
  </si>
  <si>
    <t>Koupaliště</t>
  </si>
  <si>
    <t>VO</t>
  </si>
  <si>
    <t>Pohřeb.</t>
  </si>
  <si>
    <t>Kluziště</t>
  </si>
  <si>
    <t>Veř. zeleň</t>
  </si>
  <si>
    <t>ZŠ</t>
  </si>
  <si>
    <t xml:space="preserve"> Očista města</t>
  </si>
  <si>
    <t>Sběr. dvůr</t>
  </si>
  <si>
    <t>SPRÁVA</t>
  </si>
  <si>
    <t>Ostatní</t>
  </si>
  <si>
    <t>DOPRAVA</t>
  </si>
  <si>
    <t>CELKEM</t>
  </si>
  <si>
    <t xml:space="preserve"> hosp. činnost</t>
  </si>
  <si>
    <t>50 - SPOTŘ. NÁKUPY</t>
  </si>
  <si>
    <r>
      <t>z toho</t>
    </r>
    <r>
      <rPr>
        <b/>
        <sz val="11"/>
        <rFont val="Arial CE"/>
        <family val="2"/>
        <charset val="238"/>
      </rPr>
      <t xml:space="preserve"> 501</t>
    </r>
    <r>
      <rPr>
        <sz val="11"/>
        <color theme="1"/>
        <rFont val="Calibri"/>
        <family val="2"/>
        <charset val="238"/>
        <scheme val="minor"/>
      </rPr>
      <t xml:space="preserve"> spotřeba materiálu</t>
    </r>
  </si>
  <si>
    <t xml:space="preserve">                   z toho PHM</t>
  </si>
  <si>
    <r>
      <t xml:space="preserve">z toho </t>
    </r>
    <r>
      <rPr>
        <b/>
        <sz val="11"/>
        <rFont val="Arial CE"/>
        <family val="2"/>
        <charset val="238"/>
      </rPr>
      <t xml:space="preserve"> 502</t>
    </r>
    <r>
      <rPr>
        <sz val="11"/>
        <color theme="1"/>
        <rFont val="Calibri"/>
        <family val="2"/>
        <charset val="238"/>
        <scheme val="minor"/>
      </rPr>
      <t xml:space="preserve"> spotřeba energie</t>
    </r>
  </si>
  <si>
    <t xml:space="preserve">                   z toho el. energie</t>
  </si>
  <si>
    <t xml:space="preserve">                   vodné, stočné</t>
  </si>
  <si>
    <t xml:space="preserve">                   teplo</t>
  </si>
  <si>
    <t>51 - SLUŽBY</t>
  </si>
  <si>
    <r>
      <t xml:space="preserve">z toho </t>
    </r>
    <r>
      <rPr>
        <b/>
        <sz val="11"/>
        <rFont val="Arial CE"/>
        <family val="2"/>
        <charset val="238"/>
      </rPr>
      <t>511</t>
    </r>
    <r>
      <rPr>
        <sz val="11"/>
        <color theme="1"/>
        <rFont val="Calibri"/>
        <family val="2"/>
        <charset val="238"/>
        <scheme val="minor"/>
      </rPr>
      <t xml:space="preserve"> opravy, udržování</t>
    </r>
  </si>
  <si>
    <t>52 - OSOBNÍ NÁKLADY</t>
  </si>
  <si>
    <r>
      <t xml:space="preserve">        z toho </t>
    </r>
    <r>
      <rPr>
        <b/>
        <sz val="11"/>
        <rFont val="Arial CE"/>
        <family val="2"/>
        <charset val="238"/>
      </rPr>
      <t>521</t>
    </r>
    <r>
      <rPr>
        <sz val="11"/>
        <color theme="1"/>
        <rFont val="Calibri"/>
        <family val="2"/>
        <charset val="238"/>
        <scheme val="minor"/>
      </rPr>
      <t xml:space="preserve"> mzdové náklady</t>
    </r>
  </si>
  <si>
    <r>
      <t xml:space="preserve">        z toho </t>
    </r>
    <r>
      <rPr>
        <b/>
        <sz val="11"/>
        <rFont val="Arial CE"/>
        <family val="2"/>
        <charset val="238"/>
      </rPr>
      <t>524</t>
    </r>
    <r>
      <rPr>
        <sz val="11"/>
        <color theme="1"/>
        <rFont val="Calibri"/>
        <family val="2"/>
        <charset val="238"/>
        <scheme val="minor"/>
      </rPr>
      <t xml:space="preserve"> odvody   33,8%</t>
    </r>
  </si>
  <si>
    <r>
      <t xml:space="preserve">        z toho </t>
    </r>
    <r>
      <rPr>
        <b/>
        <sz val="11"/>
        <color theme="1"/>
        <rFont val="Arial"/>
        <family val="2"/>
        <charset val="238"/>
      </rPr>
      <t>525</t>
    </r>
    <r>
      <rPr>
        <sz val="11"/>
        <color theme="1"/>
        <rFont val="Calibri"/>
        <family val="2"/>
        <charset val="238"/>
        <scheme val="minor"/>
      </rPr>
      <t xml:space="preserve"> jiné soc. poj. Kooperativa</t>
    </r>
  </si>
  <si>
    <r>
      <t xml:space="preserve">        z toho </t>
    </r>
    <r>
      <rPr>
        <b/>
        <sz val="11"/>
        <rFont val="Arial CE"/>
        <family val="2"/>
        <charset val="238"/>
      </rPr>
      <t>527</t>
    </r>
    <r>
      <rPr>
        <sz val="11"/>
        <color theme="1"/>
        <rFont val="Calibri"/>
        <family val="2"/>
        <charset val="238"/>
        <scheme val="minor"/>
      </rPr>
      <t xml:space="preserve"> tvorba FKSP 2%</t>
    </r>
  </si>
  <si>
    <t xml:space="preserve">        z toho ostatní</t>
  </si>
  <si>
    <t>53 - DANĚ A POPLATKY</t>
  </si>
  <si>
    <t xml:space="preserve">        z toho silniční daň</t>
  </si>
  <si>
    <t>54 - OSTATNÍ NÁKLADY</t>
  </si>
  <si>
    <t>55 - ODPISY, prod. maj. rezer.</t>
  </si>
  <si>
    <r>
      <t xml:space="preserve">        z toho </t>
    </r>
    <r>
      <rPr>
        <b/>
        <sz val="11"/>
        <rFont val="Arial CE"/>
        <family val="2"/>
        <charset val="238"/>
      </rPr>
      <t>551</t>
    </r>
    <r>
      <rPr>
        <b/>
        <sz val="10"/>
        <rFont val="Arial CE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odpisy NIM, HIM</t>
    </r>
  </si>
  <si>
    <r>
      <t xml:space="preserve">       </t>
    </r>
    <r>
      <rPr>
        <b/>
        <sz val="11"/>
        <rFont val="Arial CE"/>
        <family val="2"/>
        <charset val="238"/>
      </rPr>
      <t>DAŇ Z PŘÍJMU</t>
    </r>
  </si>
  <si>
    <t xml:space="preserve">Podíl spr. režie koeficient </t>
  </si>
  <si>
    <t>Náklady celkem bez správní režie</t>
  </si>
  <si>
    <t>60 - TRŽBY za vlast. výkony a zboží</t>
  </si>
  <si>
    <t>64 - OSTATNÍ VÝNOSY</t>
  </si>
  <si>
    <t>64 - ČERPÁNÍ FONDŮ</t>
  </si>
  <si>
    <t>65 -66 TRŽBY Z PRODEJE</t>
  </si>
  <si>
    <t>67 - PROVOZNÍ PŘÍSPĚVEK - město</t>
  </si>
  <si>
    <t>67 - PROVOZNÍ PŘÍSP.-odpisy</t>
  </si>
  <si>
    <t>67 - PROVOZNÍ PŘÍSP.-mimo 1/12</t>
  </si>
  <si>
    <t>67 - PROVOZNÍ PŘÍSPĚVEK od ÚP</t>
  </si>
  <si>
    <t xml:space="preserve">67 -  % dotač. odpisu  </t>
  </si>
  <si>
    <t>67 - PROVOZNÍ DOTACE Z MŽP</t>
  </si>
  <si>
    <r>
      <t xml:space="preserve">      </t>
    </r>
    <r>
      <rPr>
        <b/>
        <sz val="11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VÝNOSY CELKEM</t>
    </r>
  </si>
  <si>
    <t>Hospodářský výsledek</t>
  </si>
  <si>
    <t>Investiční příspěvek Města</t>
  </si>
  <si>
    <t>Odvod odpisů zřiz.+použití opravy</t>
  </si>
  <si>
    <t xml:space="preserve">Invest. fond SMV  - TZ </t>
  </si>
  <si>
    <t>Invest. fond- nový majetek</t>
  </si>
  <si>
    <t>Čerpání invest. fondu -celkem</t>
  </si>
  <si>
    <t xml:space="preserve">Doplňková činnost </t>
  </si>
  <si>
    <r>
      <t xml:space="preserve">       </t>
    </r>
    <r>
      <rPr>
        <b/>
        <sz val="12"/>
        <rFont val="Arial CE"/>
        <family val="2"/>
        <charset val="238"/>
      </rPr>
      <t>NÁKLADY CELKEM</t>
    </r>
  </si>
  <si>
    <t xml:space="preserve">Vyhotovila: Ing. Veronika Hanáčková                                 Datum : 02.12.2020          Podpis ředitele: Ing. Miroslav Jahoda                                                    Schváleno MěRa  dne : </t>
  </si>
  <si>
    <t>Návrh střednědobého výhledu rozpočtu na rok 2022</t>
  </si>
  <si>
    <t>Návrh střednědobého výhledu rozpočtu na rok 2023</t>
  </si>
  <si>
    <t>Návrh střednědobého výhledu rozpočtu na rok 2024</t>
  </si>
  <si>
    <t>13+2 VPP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</si>
</sst>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/m/yyyy"/>
  </numFmts>
  <fonts count="16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u/>
      <sz val="14"/>
      <name val="Courier New"/>
      <family val="3"/>
      <charset val="238"/>
    </font>
    <font>
      <b/>
      <u/>
      <sz val="12"/>
      <name val="Courier New"/>
      <family val="3"/>
      <charset val="238"/>
    </font>
    <font>
      <u/>
      <sz val="10"/>
      <name val="Arial CE"/>
      <family val="2"/>
      <charset val="238"/>
    </font>
    <font>
      <b/>
      <u/>
      <sz val="11"/>
      <name val="Arial CE"/>
      <family val="2"/>
      <charset val="238"/>
    </font>
    <font>
      <b/>
      <sz val="11"/>
      <name val="Courier New"/>
      <family val="3"/>
      <charset val="238"/>
    </font>
    <font>
      <b/>
      <sz val="18"/>
      <name val="Courier New"/>
      <family val="3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8"/>
      <name val="Courier New"/>
      <family val="3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ck">
        <color indexed="8"/>
      </left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" fillId="0" borderId="13" xfId="0" applyFont="1" applyBorder="1"/>
    <xf numFmtId="0" fontId="0" fillId="0" borderId="13" xfId="0" applyBorder="1"/>
    <xf numFmtId="0" fontId="0" fillId="0" borderId="14" xfId="0" applyBorder="1"/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0" borderId="20" xfId="0" applyFon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0" fontId="1" fillId="0" borderId="29" xfId="0" applyFon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29" xfId="0" applyNumberFormat="1" applyBorder="1"/>
    <xf numFmtId="3" fontId="0" fillId="0" borderId="32" xfId="0" applyNumberFormat="1" applyBorder="1" applyAlignment="1">
      <alignment horizontal="right"/>
    </xf>
    <xf numFmtId="3" fontId="0" fillId="0" borderId="33" xfId="0" applyNumberFormat="1" applyBorder="1" applyAlignment="1">
      <alignment horizontal="center"/>
    </xf>
    <xf numFmtId="3" fontId="0" fillId="0" borderId="0" xfId="0" applyNumberFormat="1"/>
    <xf numFmtId="0" fontId="0" fillId="0" borderId="29" xfId="0" applyBorder="1"/>
    <xf numFmtId="164" fontId="0" fillId="0" borderId="37" xfId="0" applyNumberFormat="1" applyBorder="1"/>
    <xf numFmtId="3" fontId="0" fillId="0" borderId="38" xfId="0" applyNumberFormat="1" applyBorder="1"/>
    <xf numFmtId="0" fontId="1" fillId="0" borderId="39" xfId="0" applyFont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3" fontId="0" fillId="0" borderId="45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3" fontId="0" fillId="0" borderId="10" xfId="0" applyNumberFormat="1" applyBorder="1"/>
    <xf numFmtId="0" fontId="1" fillId="0" borderId="10" xfId="0" applyFont="1" applyBorder="1"/>
    <xf numFmtId="3" fontId="0" fillId="0" borderId="3" xfId="0" applyNumberFormat="1" applyBorder="1"/>
    <xf numFmtId="3" fontId="0" fillId="0" borderId="2" xfId="0" applyNumberFormat="1" applyBorder="1"/>
    <xf numFmtId="0" fontId="0" fillId="0" borderId="20" xfId="0" applyBorder="1"/>
    <xf numFmtId="0" fontId="0" fillId="0" borderId="50" xfId="0" applyBorder="1"/>
    <xf numFmtId="3" fontId="0" fillId="0" borderId="18" xfId="0" applyNumberFormat="1" applyBorder="1"/>
    <xf numFmtId="3" fontId="0" fillId="0" borderId="51" xfId="0" applyNumberFormat="1" applyBorder="1"/>
    <xf numFmtId="3" fontId="0" fillId="0" borderId="52" xfId="0" applyNumberFormat="1" applyBorder="1"/>
    <xf numFmtId="3" fontId="0" fillId="0" borderId="53" xfId="0" applyNumberFormat="1" applyBorder="1"/>
    <xf numFmtId="3" fontId="0" fillId="0" borderId="54" xfId="0" applyNumberFormat="1" applyBorder="1"/>
    <xf numFmtId="3" fontId="0" fillId="0" borderId="55" xfId="0" applyNumberFormat="1" applyBorder="1"/>
    <xf numFmtId="3" fontId="0" fillId="0" borderId="56" xfId="0" applyNumberFormat="1" applyBorder="1"/>
    <xf numFmtId="3" fontId="8" fillId="0" borderId="31" xfId="0" applyNumberFormat="1" applyFont="1" applyBorder="1"/>
    <xf numFmtId="3" fontId="8" fillId="0" borderId="32" xfId="0" applyNumberFormat="1" applyFont="1" applyBorder="1"/>
    <xf numFmtId="3" fontId="8" fillId="0" borderId="33" xfId="0" applyNumberFormat="1" applyFont="1" applyBorder="1"/>
    <xf numFmtId="3" fontId="8" fillId="0" borderId="36" xfId="0" applyNumberFormat="1" applyFont="1" applyBorder="1"/>
    <xf numFmtId="3" fontId="8" fillId="0" borderId="34" xfId="0" applyNumberFormat="1" applyFont="1" applyBorder="1"/>
    <xf numFmtId="3" fontId="8" fillId="0" borderId="35" xfId="0" applyNumberFormat="1" applyFont="1" applyBorder="1"/>
    <xf numFmtId="3" fontId="14" fillId="0" borderId="36" xfId="0" applyNumberFormat="1" applyFont="1" applyBorder="1"/>
    <xf numFmtId="0" fontId="0" fillId="0" borderId="57" xfId="0" applyBorder="1"/>
    <xf numFmtId="0" fontId="0" fillId="0" borderId="58" xfId="0" applyBorder="1"/>
    <xf numFmtId="3" fontId="0" fillId="0" borderId="59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3" fontId="0" fillId="0" borderId="62" xfId="0" applyNumberFormat="1" applyBorder="1"/>
    <xf numFmtId="3" fontId="0" fillId="0" borderId="63" xfId="0" applyNumberFormat="1" applyBorder="1"/>
    <xf numFmtId="3" fontId="8" fillId="0" borderId="26" xfId="0" applyNumberFormat="1" applyFont="1" applyBorder="1"/>
    <xf numFmtId="3" fontId="8" fillId="0" borderId="44" xfId="0" applyNumberFormat="1" applyFont="1" applyBorder="1"/>
    <xf numFmtId="3" fontId="8" fillId="0" borderId="47" xfId="0" applyNumberFormat="1" applyFont="1" applyBorder="1"/>
    <xf numFmtId="3" fontId="8" fillId="0" borderId="48" xfId="0" applyNumberFormat="1" applyFont="1" applyBorder="1"/>
    <xf numFmtId="3" fontId="8" fillId="0" borderId="49" xfId="0" applyNumberFormat="1" applyFont="1" applyBorder="1"/>
    <xf numFmtId="3" fontId="8" fillId="0" borderId="66" xfId="0" applyNumberFormat="1" applyFont="1" applyBorder="1"/>
    <xf numFmtId="3" fontId="8" fillId="0" borderId="12" xfId="0" applyNumberFormat="1" applyFont="1" applyBorder="1"/>
    <xf numFmtId="3" fontId="8" fillId="0" borderId="10" xfId="0" applyNumberFormat="1" applyFon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67" xfId="0" applyNumberFormat="1" applyBorder="1"/>
    <xf numFmtId="0" fontId="15" fillId="0" borderId="0" xfId="0" applyFont="1"/>
    <xf numFmtId="165" fontId="6" fillId="0" borderId="0" xfId="0" applyNumberFormat="1" applyFont="1"/>
    <xf numFmtId="0" fontId="1" fillId="0" borderId="29" xfId="0" applyFont="1" applyFill="1" applyBorder="1"/>
    <xf numFmtId="0" fontId="0" fillId="0" borderId="30" xfId="0" applyBorder="1"/>
    <xf numFmtId="0" fontId="9" fillId="0" borderId="29" xfId="0" applyFont="1" applyBorder="1"/>
    <xf numFmtId="0" fontId="9" fillId="0" borderId="2" xfId="0" applyFont="1" applyBorder="1"/>
    <xf numFmtId="0" fontId="0" fillId="0" borderId="3" xfId="0" applyBorder="1"/>
    <xf numFmtId="0" fontId="9" fillId="0" borderId="29" xfId="0" applyFont="1" applyBorder="1"/>
    <xf numFmtId="0" fontId="9" fillId="0" borderId="30" xfId="0" applyFont="1" applyBorder="1"/>
    <xf numFmtId="0" fontId="0" fillId="0" borderId="29" xfId="0" applyBorder="1"/>
    <xf numFmtId="0" fontId="0" fillId="0" borderId="30" xfId="0" applyBorder="1"/>
    <xf numFmtId="0" fontId="0" fillId="0" borderId="1" xfId="0" applyBorder="1" applyAlignment="1"/>
    <xf numFmtId="0" fontId="0" fillId="0" borderId="11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9" fillId="0" borderId="29" xfId="0" applyFont="1" applyBorder="1" applyAlignment="1"/>
    <xf numFmtId="0" fontId="0" fillId="0" borderId="30" xfId="0" applyBorder="1" applyAlignment="1"/>
    <xf numFmtId="0" fontId="0" fillId="0" borderId="2" xfId="0" applyBorder="1"/>
    <xf numFmtId="0" fontId="8" fillId="0" borderId="21" xfId="0" applyFont="1" applyBorder="1"/>
    <xf numFmtId="0" fontId="0" fillId="0" borderId="22" xfId="0" applyBorder="1"/>
    <xf numFmtId="0" fontId="0" fillId="0" borderId="64" xfId="0" applyBorder="1"/>
    <xf numFmtId="0" fontId="0" fillId="0" borderId="65" xfId="0" applyBorder="1"/>
    <xf numFmtId="0" fontId="8" fillId="0" borderId="29" xfId="0" applyFont="1" applyBorder="1"/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2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D98E5-9B08-4BC9-88D8-2283C1B45A65}">
  <sheetPr>
    <pageSetUpPr fitToPage="1"/>
  </sheetPr>
  <dimension ref="A1:V56"/>
  <sheetViews>
    <sheetView tabSelected="1" workbookViewId="0"/>
  </sheetViews>
  <sheetFormatPr defaultRowHeight="15" x14ac:dyDescent="0.25"/>
  <cols>
    <col min="1" max="1" width="3.5703125" style="1" customWidth="1"/>
    <col min="2" max="2" width="23.85546875" customWidth="1"/>
    <col min="3" max="3" width="12.7109375" customWidth="1"/>
    <col min="4" max="5" width="10.28515625" customWidth="1"/>
    <col min="6" max="6" width="9.28515625" customWidth="1"/>
    <col min="7" max="7" width="10.28515625" customWidth="1"/>
    <col min="8" max="8" width="10.140625" customWidth="1"/>
    <col min="9" max="9" width="10.42578125" customWidth="1"/>
    <col min="10" max="10" width="10.7109375" customWidth="1"/>
    <col min="11" max="11" width="10.42578125" customWidth="1"/>
    <col min="12" max="12" width="10.28515625" customWidth="1"/>
    <col min="13" max="13" width="11.140625" customWidth="1"/>
    <col min="14" max="15" width="10.5703125" customWidth="1"/>
    <col min="16" max="16" width="13" customWidth="1"/>
    <col min="17" max="17" width="11.42578125" customWidth="1"/>
    <col min="18" max="18" width="10.42578125" customWidth="1"/>
    <col min="19" max="19" width="11.140625" customWidth="1"/>
    <col min="20" max="20" width="12.42578125" customWidth="1"/>
    <col min="255" max="255" width="3.5703125" customWidth="1"/>
    <col min="256" max="256" width="23.85546875" customWidth="1"/>
    <col min="257" max="257" width="11.85546875" customWidth="1"/>
    <col min="258" max="259" width="10.28515625" customWidth="1"/>
    <col min="260" max="260" width="8.5703125" customWidth="1"/>
    <col min="261" max="261" width="9.28515625" customWidth="1"/>
    <col min="262" max="262" width="10.28515625" customWidth="1"/>
    <col min="263" max="263" width="10.140625" customWidth="1"/>
    <col min="264" max="264" width="10.42578125" customWidth="1"/>
    <col min="265" max="265" width="10.7109375" customWidth="1"/>
    <col min="266" max="266" width="10.42578125" customWidth="1"/>
    <col min="267" max="267" width="0" hidden="1" customWidth="1"/>
    <col min="268" max="268" width="10.28515625" customWidth="1"/>
    <col min="269" max="269" width="11.140625" customWidth="1"/>
    <col min="270" max="271" width="10.5703125" customWidth="1"/>
    <col min="272" max="272" width="11.140625" customWidth="1"/>
    <col min="273" max="273" width="11.42578125" customWidth="1"/>
    <col min="274" max="274" width="10.42578125" customWidth="1"/>
    <col min="275" max="275" width="11.140625" customWidth="1"/>
    <col min="276" max="276" width="12.42578125" customWidth="1"/>
    <col min="511" max="511" width="3.5703125" customWidth="1"/>
    <col min="512" max="512" width="23.85546875" customWidth="1"/>
    <col min="513" max="513" width="11.85546875" customWidth="1"/>
    <col min="514" max="515" width="10.28515625" customWidth="1"/>
    <col min="516" max="516" width="8.5703125" customWidth="1"/>
    <col min="517" max="517" width="9.28515625" customWidth="1"/>
    <col min="518" max="518" width="10.28515625" customWidth="1"/>
    <col min="519" max="519" width="10.140625" customWidth="1"/>
    <col min="520" max="520" width="10.42578125" customWidth="1"/>
    <col min="521" max="521" width="10.7109375" customWidth="1"/>
    <col min="522" max="522" width="10.42578125" customWidth="1"/>
    <col min="523" max="523" width="0" hidden="1" customWidth="1"/>
    <col min="524" max="524" width="10.28515625" customWidth="1"/>
    <col min="525" max="525" width="11.140625" customWidth="1"/>
    <col min="526" max="527" width="10.5703125" customWidth="1"/>
    <col min="528" max="528" width="11.140625" customWidth="1"/>
    <col min="529" max="529" width="11.42578125" customWidth="1"/>
    <col min="530" max="530" width="10.42578125" customWidth="1"/>
    <col min="531" max="531" width="11.140625" customWidth="1"/>
    <col min="532" max="532" width="12.42578125" customWidth="1"/>
    <col min="767" max="767" width="3.5703125" customWidth="1"/>
    <col min="768" max="768" width="23.85546875" customWidth="1"/>
    <col min="769" max="769" width="11.85546875" customWidth="1"/>
    <col min="770" max="771" width="10.28515625" customWidth="1"/>
    <col min="772" max="772" width="8.5703125" customWidth="1"/>
    <col min="773" max="773" width="9.28515625" customWidth="1"/>
    <col min="774" max="774" width="10.28515625" customWidth="1"/>
    <col min="775" max="775" width="10.140625" customWidth="1"/>
    <col min="776" max="776" width="10.42578125" customWidth="1"/>
    <col min="777" max="777" width="10.7109375" customWidth="1"/>
    <col min="778" max="778" width="10.42578125" customWidth="1"/>
    <col min="779" max="779" width="0" hidden="1" customWidth="1"/>
    <col min="780" max="780" width="10.28515625" customWidth="1"/>
    <col min="781" max="781" width="11.140625" customWidth="1"/>
    <col min="782" max="783" width="10.5703125" customWidth="1"/>
    <col min="784" max="784" width="11.140625" customWidth="1"/>
    <col min="785" max="785" width="11.42578125" customWidth="1"/>
    <col min="786" max="786" width="10.42578125" customWidth="1"/>
    <col min="787" max="787" width="11.140625" customWidth="1"/>
    <col min="788" max="788" width="12.42578125" customWidth="1"/>
    <col min="1023" max="1023" width="3.5703125" customWidth="1"/>
    <col min="1024" max="1024" width="23.85546875" customWidth="1"/>
    <col min="1025" max="1025" width="11.85546875" customWidth="1"/>
    <col min="1026" max="1027" width="10.28515625" customWidth="1"/>
    <col min="1028" max="1028" width="8.5703125" customWidth="1"/>
    <col min="1029" max="1029" width="9.28515625" customWidth="1"/>
    <col min="1030" max="1030" width="10.28515625" customWidth="1"/>
    <col min="1031" max="1031" width="10.140625" customWidth="1"/>
    <col min="1032" max="1032" width="10.42578125" customWidth="1"/>
    <col min="1033" max="1033" width="10.7109375" customWidth="1"/>
    <col min="1034" max="1034" width="10.42578125" customWidth="1"/>
    <col min="1035" max="1035" width="0" hidden="1" customWidth="1"/>
    <col min="1036" max="1036" width="10.28515625" customWidth="1"/>
    <col min="1037" max="1037" width="11.140625" customWidth="1"/>
    <col min="1038" max="1039" width="10.5703125" customWidth="1"/>
    <col min="1040" max="1040" width="11.140625" customWidth="1"/>
    <col min="1041" max="1041" width="11.42578125" customWidth="1"/>
    <col min="1042" max="1042" width="10.42578125" customWidth="1"/>
    <col min="1043" max="1043" width="11.140625" customWidth="1"/>
    <col min="1044" max="1044" width="12.42578125" customWidth="1"/>
    <col min="1279" max="1279" width="3.5703125" customWidth="1"/>
    <col min="1280" max="1280" width="23.85546875" customWidth="1"/>
    <col min="1281" max="1281" width="11.85546875" customWidth="1"/>
    <col min="1282" max="1283" width="10.28515625" customWidth="1"/>
    <col min="1284" max="1284" width="8.5703125" customWidth="1"/>
    <col min="1285" max="1285" width="9.28515625" customWidth="1"/>
    <col min="1286" max="1286" width="10.28515625" customWidth="1"/>
    <col min="1287" max="1287" width="10.140625" customWidth="1"/>
    <col min="1288" max="1288" width="10.42578125" customWidth="1"/>
    <col min="1289" max="1289" width="10.7109375" customWidth="1"/>
    <col min="1290" max="1290" width="10.42578125" customWidth="1"/>
    <col min="1291" max="1291" width="0" hidden="1" customWidth="1"/>
    <col min="1292" max="1292" width="10.28515625" customWidth="1"/>
    <col min="1293" max="1293" width="11.140625" customWidth="1"/>
    <col min="1294" max="1295" width="10.5703125" customWidth="1"/>
    <col min="1296" max="1296" width="11.140625" customWidth="1"/>
    <col min="1297" max="1297" width="11.42578125" customWidth="1"/>
    <col min="1298" max="1298" width="10.42578125" customWidth="1"/>
    <col min="1299" max="1299" width="11.140625" customWidth="1"/>
    <col min="1300" max="1300" width="12.42578125" customWidth="1"/>
    <col min="1535" max="1535" width="3.5703125" customWidth="1"/>
    <col min="1536" max="1536" width="23.85546875" customWidth="1"/>
    <col min="1537" max="1537" width="11.85546875" customWidth="1"/>
    <col min="1538" max="1539" width="10.28515625" customWidth="1"/>
    <col min="1540" max="1540" width="8.5703125" customWidth="1"/>
    <col min="1541" max="1541" width="9.28515625" customWidth="1"/>
    <col min="1542" max="1542" width="10.28515625" customWidth="1"/>
    <col min="1543" max="1543" width="10.140625" customWidth="1"/>
    <col min="1544" max="1544" width="10.42578125" customWidth="1"/>
    <col min="1545" max="1545" width="10.7109375" customWidth="1"/>
    <col min="1546" max="1546" width="10.42578125" customWidth="1"/>
    <col min="1547" max="1547" width="0" hidden="1" customWidth="1"/>
    <col min="1548" max="1548" width="10.28515625" customWidth="1"/>
    <col min="1549" max="1549" width="11.140625" customWidth="1"/>
    <col min="1550" max="1551" width="10.5703125" customWidth="1"/>
    <col min="1552" max="1552" width="11.140625" customWidth="1"/>
    <col min="1553" max="1553" width="11.42578125" customWidth="1"/>
    <col min="1554" max="1554" width="10.42578125" customWidth="1"/>
    <col min="1555" max="1555" width="11.140625" customWidth="1"/>
    <col min="1556" max="1556" width="12.42578125" customWidth="1"/>
    <col min="1791" max="1791" width="3.5703125" customWidth="1"/>
    <col min="1792" max="1792" width="23.85546875" customWidth="1"/>
    <col min="1793" max="1793" width="11.85546875" customWidth="1"/>
    <col min="1794" max="1795" width="10.28515625" customWidth="1"/>
    <col min="1796" max="1796" width="8.5703125" customWidth="1"/>
    <col min="1797" max="1797" width="9.28515625" customWidth="1"/>
    <col min="1798" max="1798" width="10.28515625" customWidth="1"/>
    <col min="1799" max="1799" width="10.140625" customWidth="1"/>
    <col min="1800" max="1800" width="10.42578125" customWidth="1"/>
    <col min="1801" max="1801" width="10.7109375" customWidth="1"/>
    <col min="1802" max="1802" width="10.42578125" customWidth="1"/>
    <col min="1803" max="1803" width="0" hidden="1" customWidth="1"/>
    <col min="1804" max="1804" width="10.28515625" customWidth="1"/>
    <col min="1805" max="1805" width="11.140625" customWidth="1"/>
    <col min="1806" max="1807" width="10.5703125" customWidth="1"/>
    <col min="1808" max="1808" width="11.140625" customWidth="1"/>
    <col min="1809" max="1809" width="11.42578125" customWidth="1"/>
    <col min="1810" max="1810" width="10.42578125" customWidth="1"/>
    <col min="1811" max="1811" width="11.140625" customWidth="1"/>
    <col min="1812" max="1812" width="12.42578125" customWidth="1"/>
    <col min="2047" max="2047" width="3.5703125" customWidth="1"/>
    <col min="2048" max="2048" width="23.85546875" customWidth="1"/>
    <col min="2049" max="2049" width="11.85546875" customWidth="1"/>
    <col min="2050" max="2051" width="10.28515625" customWidth="1"/>
    <col min="2052" max="2052" width="8.5703125" customWidth="1"/>
    <col min="2053" max="2053" width="9.28515625" customWidth="1"/>
    <col min="2054" max="2054" width="10.28515625" customWidth="1"/>
    <col min="2055" max="2055" width="10.140625" customWidth="1"/>
    <col min="2056" max="2056" width="10.42578125" customWidth="1"/>
    <col min="2057" max="2057" width="10.7109375" customWidth="1"/>
    <col min="2058" max="2058" width="10.42578125" customWidth="1"/>
    <col min="2059" max="2059" width="0" hidden="1" customWidth="1"/>
    <col min="2060" max="2060" width="10.28515625" customWidth="1"/>
    <col min="2061" max="2061" width="11.140625" customWidth="1"/>
    <col min="2062" max="2063" width="10.5703125" customWidth="1"/>
    <col min="2064" max="2064" width="11.140625" customWidth="1"/>
    <col min="2065" max="2065" width="11.42578125" customWidth="1"/>
    <col min="2066" max="2066" width="10.42578125" customWidth="1"/>
    <col min="2067" max="2067" width="11.140625" customWidth="1"/>
    <col min="2068" max="2068" width="12.42578125" customWidth="1"/>
    <col min="2303" max="2303" width="3.5703125" customWidth="1"/>
    <col min="2304" max="2304" width="23.85546875" customWidth="1"/>
    <col min="2305" max="2305" width="11.85546875" customWidth="1"/>
    <col min="2306" max="2307" width="10.28515625" customWidth="1"/>
    <col min="2308" max="2308" width="8.5703125" customWidth="1"/>
    <col min="2309" max="2309" width="9.28515625" customWidth="1"/>
    <col min="2310" max="2310" width="10.28515625" customWidth="1"/>
    <col min="2311" max="2311" width="10.140625" customWidth="1"/>
    <col min="2312" max="2312" width="10.42578125" customWidth="1"/>
    <col min="2313" max="2313" width="10.7109375" customWidth="1"/>
    <col min="2314" max="2314" width="10.42578125" customWidth="1"/>
    <col min="2315" max="2315" width="0" hidden="1" customWidth="1"/>
    <col min="2316" max="2316" width="10.28515625" customWidth="1"/>
    <col min="2317" max="2317" width="11.140625" customWidth="1"/>
    <col min="2318" max="2319" width="10.5703125" customWidth="1"/>
    <col min="2320" max="2320" width="11.140625" customWidth="1"/>
    <col min="2321" max="2321" width="11.42578125" customWidth="1"/>
    <col min="2322" max="2322" width="10.42578125" customWidth="1"/>
    <col min="2323" max="2323" width="11.140625" customWidth="1"/>
    <col min="2324" max="2324" width="12.42578125" customWidth="1"/>
    <col min="2559" max="2559" width="3.5703125" customWidth="1"/>
    <col min="2560" max="2560" width="23.85546875" customWidth="1"/>
    <col min="2561" max="2561" width="11.85546875" customWidth="1"/>
    <col min="2562" max="2563" width="10.28515625" customWidth="1"/>
    <col min="2564" max="2564" width="8.5703125" customWidth="1"/>
    <col min="2565" max="2565" width="9.28515625" customWidth="1"/>
    <col min="2566" max="2566" width="10.28515625" customWidth="1"/>
    <col min="2567" max="2567" width="10.140625" customWidth="1"/>
    <col min="2568" max="2568" width="10.42578125" customWidth="1"/>
    <col min="2569" max="2569" width="10.7109375" customWidth="1"/>
    <col min="2570" max="2570" width="10.42578125" customWidth="1"/>
    <col min="2571" max="2571" width="0" hidden="1" customWidth="1"/>
    <col min="2572" max="2572" width="10.28515625" customWidth="1"/>
    <col min="2573" max="2573" width="11.140625" customWidth="1"/>
    <col min="2574" max="2575" width="10.5703125" customWidth="1"/>
    <col min="2576" max="2576" width="11.140625" customWidth="1"/>
    <col min="2577" max="2577" width="11.42578125" customWidth="1"/>
    <col min="2578" max="2578" width="10.42578125" customWidth="1"/>
    <col min="2579" max="2579" width="11.140625" customWidth="1"/>
    <col min="2580" max="2580" width="12.42578125" customWidth="1"/>
    <col min="2815" max="2815" width="3.5703125" customWidth="1"/>
    <col min="2816" max="2816" width="23.85546875" customWidth="1"/>
    <col min="2817" max="2817" width="11.85546875" customWidth="1"/>
    <col min="2818" max="2819" width="10.28515625" customWidth="1"/>
    <col min="2820" max="2820" width="8.5703125" customWidth="1"/>
    <col min="2821" max="2821" width="9.28515625" customWidth="1"/>
    <col min="2822" max="2822" width="10.28515625" customWidth="1"/>
    <col min="2823" max="2823" width="10.140625" customWidth="1"/>
    <col min="2824" max="2824" width="10.42578125" customWidth="1"/>
    <col min="2825" max="2825" width="10.7109375" customWidth="1"/>
    <col min="2826" max="2826" width="10.42578125" customWidth="1"/>
    <col min="2827" max="2827" width="0" hidden="1" customWidth="1"/>
    <col min="2828" max="2828" width="10.28515625" customWidth="1"/>
    <col min="2829" max="2829" width="11.140625" customWidth="1"/>
    <col min="2830" max="2831" width="10.5703125" customWidth="1"/>
    <col min="2832" max="2832" width="11.140625" customWidth="1"/>
    <col min="2833" max="2833" width="11.42578125" customWidth="1"/>
    <col min="2834" max="2834" width="10.42578125" customWidth="1"/>
    <col min="2835" max="2835" width="11.140625" customWidth="1"/>
    <col min="2836" max="2836" width="12.42578125" customWidth="1"/>
    <col min="3071" max="3071" width="3.5703125" customWidth="1"/>
    <col min="3072" max="3072" width="23.85546875" customWidth="1"/>
    <col min="3073" max="3073" width="11.85546875" customWidth="1"/>
    <col min="3074" max="3075" width="10.28515625" customWidth="1"/>
    <col min="3076" max="3076" width="8.5703125" customWidth="1"/>
    <col min="3077" max="3077" width="9.28515625" customWidth="1"/>
    <col min="3078" max="3078" width="10.28515625" customWidth="1"/>
    <col min="3079" max="3079" width="10.140625" customWidth="1"/>
    <col min="3080" max="3080" width="10.42578125" customWidth="1"/>
    <col min="3081" max="3081" width="10.7109375" customWidth="1"/>
    <col min="3082" max="3082" width="10.42578125" customWidth="1"/>
    <col min="3083" max="3083" width="0" hidden="1" customWidth="1"/>
    <col min="3084" max="3084" width="10.28515625" customWidth="1"/>
    <col min="3085" max="3085" width="11.140625" customWidth="1"/>
    <col min="3086" max="3087" width="10.5703125" customWidth="1"/>
    <col min="3088" max="3088" width="11.140625" customWidth="1"/>
    <col min="3089" max="3089" width="11.42578125" customWidth="1"/>
    <col min="3090" max="3090" width="10.42578125" customWidth="1"/>
    <col min="3091" max="3091" width="11.140625" customWidth="1"/>
    <col min="3092" max="3092" width="12.42578125" customWidth="1"/>
    <col min="3327" max="3327" width="3.5703125" customWidth="1"/>
    <col min="3328" max="3328" width="23.85546875" customWidth="1"/>
    <col min="3329" max="3329" width="11.85546875" customWidth="1"/>
    <col min="3330" max="3331" width="10.28515625" customWidth="1"/>
    <col min="3332" max="3332" width="8.5703125" customWidth="1"/>
    <col min="3333" max="3333" width="9.28515625" customWidth="1"/>
    <col min="3334" max="3334" width="10.28515625" customWidth="1"/>
    <col min="3335" max="3335" width="10.140625" customWidth="1"/>
    <col min="3336" max="3336" width="10.42578125" customWidth="1"/>
    <col min="3337" max="3337" width="10.7109375" customWidth="1"/>
    <col min="3338" max="3338" width="10.42578125" customWidth="1"/>
    <col min="3339" max="3339" width="0" hidden="1" customWidth="1"/>
    <col min="3340" max="3340" width="10.28515625" customWidth="1"/>
    <col min="3341" max="3341" width="11.140625" customWidth="1"/>
    <col min="3342" max="3343" width="10.5703125" customWidth="1"/>
    <col min="3344" max="3344" width="11.140625" customWidth="1"/>
    <col min="3345" max="3345" width="11.42578125" customWidth="1"/>
    <col min="3346" max="3346" width="10.42578125" customWidth="1"/>
    <col min="3347" max="3347" width="11.140625" customWidth="1"/>
    <col min="3348" max="3348" width="12.42578125" customWidth="1"/>
    <col min="3583" max="3583" width="3.5703125" customWidth="1"/>
    <col min="3584" max="3584" width="23.85546875" customWidth="1"/>
    <col min="3585" max="3585" width="11.85546875" customWidth="1"/>
    <col min="3586" max="3587" width="10.28515625" customWidth="1"/>
    <col min="3588" max="3588" width="8.5703125" customWidth="1"/>
    <col min="3589" max="3589" width="9.28515625" customWidth="1"/>
    <col min="3590" max="3590" width="10.28515625" customWidth="1"/>
    <col min="3591" max="3591" width="10.140625" customWidth="1"/>
    <col min="3592" max="3592" width="10.42578125" customWidth="1"/>
    <col min="3593" max="3593" width="10.7109375" customWidth="1"/>
    <col min="3594" max="3594" width="10.42578125" customWidth="1"/>
    <col min="3595" max="3595" width="0" hidden="1" customWidth="1"/>
    <col min="3596" max="3596" width="10.28515625" customWidth="1"/>
    <col min="3597" max="3597" width="11.140625" customWidth="1"/>
    <col min="3598" max="3599" width="10.5703125" customWidth="1"/>
    <col min="3600" max="3600" width="11.140625" customWidth="1"/>
    <col min="3601" max="3601" width="11.42578125" customWidth="1"/>
    <col min="3602" max="3602" width="10.42578125" customWidth="1"/>
    <col min="3603" max="3603" width="11.140625" customWidth="1"/>
    <col min="3604" max="3604" width="12.42578125" customWidth="1"/>
    <col min="3839" max="3839" width="3.5703125" customWidth="1"/>
    <col min="3840" max="3840" width="23.85546875" customWidth="1"/>
    <col min="3841" max="3841" width="11.85546875" customWidth="1"/>
    <col min="3842" max="3843" width="10.28515625" customWidth="1"/>
    <col min="3844" max="3844" width="8.5703125" customWidth="1"/>
    <col min="3845" max="3845" width="9.28515625" customWidth="1"/>
    <col min="3846" max="3846" width="10.28515625" customWidth="1"/>
    <col min="3847" max="3847" width="10.140625" customWidth="1"/>
    <col min="3848" max="3848" width="10.42578125" customWidth="1"/>
    <col min="3849" max="3849" width="10.7109375" customWidth="1"/>
    <col min="3850" max="3850" width="10.42578125" customWidth="1"/>
    <col min="3851" max="3851" width="0" hidden="1" customWidth="1"/>
    <col min="3852" max="3852" width="10.28515625" customWidth="1"/>
    <col min="3853" max="3853" width="11.140625" customWidth="1"/>
    <col min="3854" max="3855" width="10.5703125" customWidth="1"/>
    <col min="3856" max="3856" width="11.140625" customWidth="1"/>
    <col min="3857" max="3857" width="11.42578125" customWidth="1"/>
    <col min="3858" max="3858" width="10.42578125" customWidth="1"/>
    <col min="3859" max="3859" width="11.140625" customWidth="1"/>
    <col min="3860" max="3860" width="12.42578125" customWidth="1"/>
    <col min="4095" max="4095" width="3.5703125" customWidth="1"/>
    <col min="4096" max="4096" width="23.85546875" customWidth="1"/>
    <col min="4097" max="4097" width="11.85546875" customWidth="1"/>
    <col min="4098" max="4099" width="10.28515625" customWidth="1"/>
    <col min="4100" max="4100" width="8.5703125" customWidth="1"/>
    <col min="4101" max="4101" width="9.28515625" customWidth="1"/>
    <col min="4102" max="4102" width="10.28515625" customWidth="1"/>
    <col min="4103" max="4103" width="10.140625" customWidth="1"/>
    <col min="4104" max="4104" width="10.42578125" customWidth="1"/>
    <col min="4105" max="4105" width="10.7109375" customWidth="1"/>
    <col min="4106" max="4106" width="10.42578125" customWidth="1"/>
    <col min="4107" max="4107" width="0" hidden="1" customWidth="1"/>
    <col min="4108" max="4108" width="10.28515625" customWidth="1"/>
    <col min="4109" max="4109" width="11.140625" customWidth="1"/>
    <col min="4110" max="4111" width="10.5703125" customWidth="1"/>
    <col min="4112" max="4112" width="11.140625" customWidth="1"/>
    <col min="4113" max="4113" width="11.42578125" customWidth="1"/>
    <col min="4114" max="4114" width="10.42578125" customWidth="1"/>
    <col min="4115" max="4115" width="11.140625" customWidth="1"/>
    <col min="4116" max="4116" width="12.42578125" customWidth="1"/>
    <col min="4351" max="4351" width="3.5703125" customWidth="1"/>
    <col min="4352" max="4352" width="23.85546875" customWidth="1"/>
    <col min="4353" max="4353" width="11.85546875" customWidth="1"/>
    <col min="4354" max="4355" width="10.28515625" customWidth="1"/>
    <col min="4356" max="4356" width="8.5703125" customWidth="1"/>
    <col min="4357" max="4357" width="9.28515625" customWidth="1"/>
    <col min="4358" max="4358" width="10.28515625" customWidth="1"/>
    <col min="4359" max="4359" width="10.140625" customWidth="1"/>
    <col min="4360" max="4360" width="10.42578125" customWidth="1"/>
    <col min="4361" max="4361" width="10.7109375" customWidth="1"/>
    <col min="4362" max="4362" width="10.42578125" customWidth="1"/>
    <col min="4363" max="4363" width="0" hidden="1" customWidth="1"/>
    <col min="4364" max="4364" width="10.28515625" customWidth="1"/>
    <col min="4365" max="4365" width="11.140625" customWidth="1"/>
    <col min="4366" max="4367" width="10.5703125" customWidth="1"/>
    <col min="4368" max="4368" width="11.140625" customWidth="1"/>
    <col min="4369" max="4369" width="11.42578125" customWidth="1"/>
    <col min="4370" max="4370" width="10.42578125" customWidth="1"/>
    <col min="4371" max="4371" width="11.140625" customWidth="1"/>
    <col min="4372" max="4372" width="12.42578125" customWidth="1"/>
    <col min="4607" max="4607" width="3.5703125" customWidth="1"/>
    <col min="4608" max="4608" width="23.85546875" customWidth="1"/>
    <col min="4609" max="4609" width="11.85546875" customWidth="1"/>
    <col min="4610" max="4611" width="10.28515625" customWidth="1"/>
    <col min="4612" max="4612" width="8.5703125" customWidth="1"/>
    <col min="4613" max="4613" width="9.28515625" customWidth="1"/>
    <col min="4614" max="4614" width="10.28515625" customWidth="1"/>
    <col min="4615" max="4615" width="10.140625" customWidth="1"/>
    <col min="4616" max="4616" width="10.42578125" customWidth="1"/>
    <col min="4617" max="4617" width="10.7109375" customWidth="1"/>
    <col min="4618" max="4618" width="10.42578125" customWidth="1"/>
    <col min="4619" max="4619" width="0" hidden="1" customWidth="1"/>
    <col min="4620" max="4620" width="10.28515625" customWidth="1"/>
    <col min="4621" max="4621" width="11.140625" customWidth="1"/>
    <col min="4622" max="4623" width="10.5703125" customWidth="1"/>
    <col min="4624" max="4624" width="11.140625" customWidth="1"/>
    <col min="4625" max="4625" width="11.42578125" customWidth="1"/>
    <col min="4626" max="4626" width="10.42578125" customWidth="1"/>
    <col min="4627" max="4627" width="11.140625" customWidth="1"/>
    <col min="4628" max="4628" width="12.42578125" customWidth="1"/>
    <col min="4863" max="4863" width="3.5703125" customWidth="1"/>
    <col min="4864" max="4864" width="23.85546875" customWidth="1"/>
    <col min="4865" max="4865" width="11.85546875" customWidth="1"/>
    <col min="4866" max="4867" width="10.28515625" customWidth="1"/>
    <col min="4868" max="4868" width="8.5703125" customWidth="1"/>
    <col min="4869" max="4869" width="9.28515625" customWidth="1"/>
    <col min="4870" max="4870" width="10.28515625" customWidth="1"/>
    <col min="4871" max="4871" width="10.140625" customWidth="1"/>
    <col min="4872" max="4872" width="10.42578125" customWidth="1"/>
    <col min="4873" max="4873" width="10.7109375" customWidth="1"/>
    <col min="4874" max="4874" width="10.42578125" customWidth="1"/>
    <col min="4875" max="4875" width="0" hidden="1" customWidth="1"/>
    <col min="4876" max="4876" width="10.28515625" customWidth="1"/>
    <col min="4877" max="4877" width="11.140625" customWidth="1"/>
    <col min="4878" max="4879" width="10.5703125" customWidth="1"/>
    <col min="4880" max="4880" width="11.140625" customWidth="1"/>
    <col min="4881" max="4881" width="11.42578125" customWidth="1"/>
    <col min="4882" max="4882" width="10.42578125" customWidth="1"/>
    <col min="4883" max="4883" width="11.140625" customWidth="1"/>
    <col min="4884" max="4884" width="12.42578125" customWidth="1"/>
    <col min="5119" max="5119" width="3.5703125" customWidth="1"/>
    <col min="5120" max="5120" width="23.85546875" customWidth="1"/>
    <col min="5121" max="5121" width="11.85546875" customWidth="1"/>
    <col min="5122" max="5123" width="10.28515625" customWidth="1"/>
    <col min="5124" max="5124" width="8.5703125" customWidth="1"/>
    <col min="5125" max="5125" width="9.28515625" customWidth="1"/>
    <col min="5126" max="5126" width="10.28515625" customWidth="1"/>
    <col min="5127" max="5127" width="10.140625" customWidth="1"/>
    <col min="5128" max="5128" width="10.42578125" customWidth="1"/>
    <col min="5129" max="5129" width="10.7109375" customWidth="1"/>
    <col min="5130" max="5130" width="10.42578125" customWidth="1"/>
    <col min="5131" max="5131" width="0" hidden="1" customWidth="1"/>
    <col min="5132" max="5132" width="10.28515625" customWidth="1"/>
    <col min="5133" max="5133" width="11.140625" customWidth="1"/>
    <col min="5134" max="5135" width="10.5703125" customWidth="1"/>
    <col min="5136" max="5136" width="11.140625" customWidth="1"/>
    <col min="5137" max="5137" width="11.42578125" customWidth="1"/>
    <col min="5138" max="5138" width="10.42578125" customWidth="1"/>
    <col min="5139" max="5139" width="11.140625" customWidth="1"/>
    <col min="5140" max="5140" width="12.42578125" customWidth="1"/>
    <col min="5375" max="5375" width="3.5703125" customWidth="1"/>
    <col min="5376" max="5376" width="23.85546875" customWidth="1"/>
    <col min="5377" max="5377" width="11.85546875" customWidth="1"/>
    <col min="5378" max="5379" width="10.28515625" customWidth="1"/>
    <col min="5380" max="5380" width="8.5703125" customWidth="1"/>
    <col min="5381" max="5381" width="9.28515625" customWidth="1"/>
    <col min="5382" max="5382" width="10.28515625" customWidth="1"/>
    <col min="5383" max="5383" width="10.140625" customWidth="1"/>
    <col min="5384" max="5384" width="10.42578125" customWidth="1"/>
    <col min="5385" max="5385" width="10.7109375" customWidth="1"/>
    <col min="5386" max="5386" width="10.42578125" customWidth="1"/>
    <col min="5387" max="5387" width="0" hidden="1" customWidth="1"/>
    <col min="5388" max="5388" width="10.28515625" customWidth="1"/>
    <col min="5389" max="5389" width="11.140625" customWidth="1"/>
    <col min="5390" max="5391" width="10.5703125" customWidth="1"/>
    <col min="5392" max="5392" width="11.140625" customWidth="1"/>
    <col min="5393" max="5393" width="11.42578125" customWidth="1"/>
    <col min="5394" max="5394" width="10.42578125" customWidth="1"/>
    <col min="5395" max="5395" width="11.140625" customWidth="1"/>
    <col min="5396" max="5396" width="12.42578125" customWidth="1"/>
    <col min="5631" max="5631" width="3.5703125" customWidth="1"/>
    <col min="5632" max="5632" width="23.85546875" customWidth="1"/>
    <col min="5633" max="5633" width="11.85546875" customWidth="1"/>
    <col min="5634" max="5635" width="10.28515625" customWidth="1"/>
    <col min="5636" max="5636" width="8.5703125" customWidth="1"/>
    <col min="5637" max="5637" width="9.28515625" customWidth="1"/>
    <col min="5638" max="5638" width="10.28515625" customWidth="1"/>
    <col min="5639" max="5639" width="10.140625" customWidth="1"/>
    <col min="5640" max="5640" width="10.42578125" customWidth="1"/>
    <col min="5641" max="5641" width="10.7109375" customWidth="1"/>
    <col min="5642" max="5642" width="10.42578125" customWidth="1"/>
    <col min="5643" max="5643" width="0" hidden="1" customWidth="1"/>
    <col min="5644" max="5644" width="10.28515625" customWidth="1"/>
    <col min="5645" max="5645" width="11.140625" customWidth="1"/>
    <col min="5646" max="5647" width="10.5703125" customWidth="1"/>
    <col min="5648" max="5648" width="11.140625" customWidth="1"/>
    <col min="5649" max="5649" width="11.42578125" customWidth="1"/>
    <col min="5650" max="5650" width="10.42578125" customWidth="1"/>
    <col min="5651" max="5651" width="11.140625" customWidth="1"/>
    <col min="5652" max="5652" width="12.42578125" customWidth="1"/>
    <col min="5887" max="5887" width="3.5703125" customWidth="1"/>
    <col min="5888" max="5888" width="23.85546875" customWidth="1"/>
    <col min="5889" max="5889" width="11.85546875" customWidth="1"/>
    <col min="5890" max="5891" width="10.28515625" customWidth="1"/>
    <col min="5892" max="5892" width="8.5703125" customWidth="1"/>
    <col min="5893" max="5893" width="9.28515625" customWidth="1"/>
    <col min="5894" max="5894" width="10.28515625" customWidth="1"/>
    <col min="5895" max="5895" width="10.140625" customWidth="1"/>
    <col min="5896" max="5896" width="10.42578125" customWidth="1"/>
    <col min="5897" max="5897" width="10.7109375" customWidth="1"/>
    <col min="5898" max="5898" width="10.42578125" customWidth="1"/>
    <col min="5899" max="5899" width="0" hidden="1" customWidth="1"/>
    <col min="5900" max="5900" width="10.28515625" customWidth="1"/>
    <col min="5901" max="5901" width="11.140625" customWidth="1"/>
    <col min="5902" max="5903" width="10.5703125" customWidth="1"/>
    <col min="5904" max="5904" width="11.140625" customWidth="1"/>
    <col min="5905" max="5905" width="11.42578125" customWidth="1"/>
    <col min="5906" max="5906" width="10.42578125" customWidth="1"/>
    <col min="5907" max="5907" width="11.140625" customWidth="1"/>
    <col min="5908" max="5908" width="12.42578125" customWidth="1"/>
    <col min="6143" max="6143" width="3.5703125" customWidth="1"/>
    <col min="6144" max="6144" width="23.85546875" customWidth="1"/>
    <col min="6145" max="6145" width="11.85546875" customWidth="1"/>
    <col min="6146" max="6147" width="10.28515625" customWidth="1"/>
    <col min="6148" max="6148" width="8.5703125" customWidth="1"/>
    <col min="6149" max="6149" width="9.28515625" customWidth="1"/>
    <col min="6150" max="6150" width="10.28515625" customWidth="1"/>
    <col min="6151" max="6151" width="10.140625" customWidth="1"/>
    <col min="6152" max="6152" width="10.42578125" customWidth="1"/>
    <col min="6153" max="6153" width="10.7109375" customWidth="1"/>
    <col min="6154" max="6154" width="10.42578125" customWidth="1"/>
    <col min="6155" max="6155" width="0" hidden="1" customWidth="1"/>
    <col min="6156" max="6156" width="10.28515625" customWidth="1"/>
    <col min="6157" max="6157" width="11.140625" customWidth="1"/>
    <col min="6158" max="6159" width="10.5703125" customWidth="1"/>
    <col min="6160" max="6160" width="11.140625" customWidth="1"/>
    <col min="6161" max="6161" width="11.42578125" customWidth="1"/>
    <col min="6162" max="6162" width="10.42578125" customWidth="1"/>
    <col min="6163" max="6163" width="11.140625" customWidth="1"/>
    <col min="6164" max="6164" width="12.42578125" customWidth="1"/>
    <col min="6399" max="6399" width="3.5703125" customWidth="1"/>
    <col min="6400" max="6400" width="23.85546875" customWidth="1"/>
    <col min="6401" max="6401" width="11.85546875" customWidth="1"/>
    <col min="6402" max="6403" width="10.28515625" customWidth="1"/>
    <col min="6404" max="6404" width="8.5703125" customWidth="1"/>
    <col min="6405" max="6405" width="9.28515625" customWidth="1"/>
    <col min="6406" max="6406" width="10.28515625" customWidth="1"/>
    <col min="6407" max="6407" width="10.140625" customWidth="1"/>
    <col min="6408" max="6408" width="10.42578125" customWidth="1"/>
    <col min="6409" max="6409" width="10.7109375" customWidth="1"/>
    <col min="6410" max="6410" width="10.42578125" customWidth="1"/>
    <col min="6411" max="6411" width="0" hidden="1" customWidth="1"/>
    <col min="6412" max="6412" width="10.28515625" customWidth="1"/>
    <col min="6413" max="6413" width="11.140625" customWidth="1"/>
    <col min="6414" max="6415" width="10.5703125" customWidth="1"/>
    <col min="6416" max="6416" width="11.140625" customWidth="1"/>
    <col min="6417" max="6417" width="11.42578125" customWidth="1"/>
    <col min="6418" max="6418" width="10.42578125" customWidth="1"/>
    <col min="6419" max="6419" width="11.140625" customWidth="1"/>
    <col min="6420" max="6420" width="12.42578125" customWidth="1"/>
    <col min="6655" max="6655" width="3.5703125" customWidth="1"/>
    <col min="6656" max="6656" width="23.85546875" customWidth="1"/>
    <col min="6657" max="6657" width="11.85546875" customWidth="1"/>
    <col min="6658" max="6659" width="10.28515625" customWidth="1"/>
    <col min="6660" max="6660" width="8.5703125" customWidth="1"/>
    <col min="6661" max="6661" width="9.28515625" customWidth="1"/>
    <col min="6662" max="6662" width="10.28515625" customWidth="1"/>
    <col min="6663" max="6663" width="10.140625" customWidth="1"/>
    <col min="6664" max="6664" width="10.42578125" customWidth="1"/>
    <col min="6665" max="6665" width="10.7109375" customWidth="1"/>
    <col min="6666" max="6666" width="10.42578125" customWidth="1"/>
    <col min="6667" max="6667" width="0" hidden="1" customWidth="1"/>
    <col min="6668" max="6668" width="10.28515625" customWidth="1"/>
    <col min="6669" max="6669" width="11.140625" customWidth="1"/>
    <col min="6670" max="6671" width="10.5703125" customWidth="1"/>
    <col min="6672" max="6672" width="11.140625" customWidth="1"/>
    <col min="6673" max="6673" width="11.42578125" customWidth="1"/>
    <col min="6674" max="6674" width="10.42578125" customWidth="1"/>
    <col min="6675" max="6675" width="11.140625" customWidth="1"/>
    <col min="6676" max="6676" width="12.42578125" customWidth="1"/>
    <col min="6911" max="6911" width="3.5703125" customWidth="1"/>
    <col min="6912" max="6912" width="23.85546875" customWidth="1"/>
    <col min="6913" max="6913" width="11.85546875" customWidth="1"/>
    <col min="6914" max="6915" width="10.28515625" customWidth="1"/>
    <col min="6916" max="6916" width="8.5703125" customWidth="1"/>
    <col min="6917" max="6917" width="9.28515625" customWidth="1"/>
    <col min="6918" max="6918" width="10.28515625" customWidth="1"/>
    <col min="6919" max="6919" width="10.140625" customWidth="1"/>
    <col min="6920" max="6920" width="10.42578125" customWidth="1"/>
    <col min="6921" max="6921" width="10.7109375" customWidth="1"/>
    <col min="6922" max="6922" width="10.42578125" customWidth="1"/>
    <col min="6923" max="6923" width="0" hidden="1" customWidth="1"/>
    <col min="6924" max="6924" width="10.28515625" customWidth="1"/>
    <col min="6925" max="6925" width="11.140625" customWidth="1"/>
    <col min="6926" max="6927" width="10.5703125" customWidth="1"/>
    <col min="6928" max="6928" width="11.140625" customWidth="1"/>
    <col min="6929" max="6929" width="11.42578125" customWidth="1"/>
    <col min="6930" max="6930" width="10.42578125" customWidth="1"/>
    <col min="6931" max="6931" width="11.140625" customWidth="1"/>
    <col min="6932" max="6932" width="12.42578125" customWidth="1"/>
    <col min="7167" max="7167" width="3.5703125" customWidth="1"/>
    <col min="7168" max="7168" width="23.85546875" customWidth="1"/>
    <col min="7169" max="7169" width="11.85546875" customWidth="1"/>
    <col min="7170" max="7171" width="10.28515625" customWidth="1"/>
    <col min="7172" max="7172" width="8.5703125" customWidth="1"/>
    <col min="7173" max="7173" width="9.28515625" customWidth="1"/>
    <col min="7174" max="7174" width="10.28515625" customWidth="1"/>
    <col min="7175" max="7175" width="10.140625" customWidth="1"/>
    <col min="7176" max="7176" width="10.42578125" customWidth="1"/>
    <col min="7177" max="7177" width="10.7109375" customWidth="1"/>
    <col min="7178" max="7178" width="10.42578125" customWidth="1"/>
    <col min="7179" max="7179" width="0" hidden="1" customWidth="1"/>
    <col min="7180" max="7180" width="10.28515625" customWidth="1"/>
    <col min="7181" max="7181" width="11.140625" customWidth="1"/>
    <col min="7182" max="7183" width="10.5703125" customWidth="1"/>
    <col min="7184" max="7184" width="11.140625" customWidth="1"/>
    <col min="7185" max="7185" width="11.42578125" customWidth="1"/>
    <col min="7186" max="7186" width="10.42578125" customWidth="1"/>
    <col min="7187" max="7187" width="11.140625" customWidth="1"/>
    <col min="7188" max="7188" width="12.42578125" customWidth="1"/>
    <col min="7423" max="7423" width="3.5703125" customWidth="1"/>
    <col min="7424" max="7424" width="23.85546875" customWidth="1"/>
    <col min="7425" max="7425" width="11.85546875" customWidth="1"/>
    <col min="7426" max="7427" width="10.28515625" customWidth="1"/>
    <col min="7428" max="7428" width="8.5703125" customWidth="1"/>
    <col min="7429" max="7429" width="9.28515625" customWidth="1"/>
    <col min="7430" max="7430" width="10.28515625" customWidth="1"/>
    <col min="7431" max="7431" width="10.140625" customWidth="1"/>
    <col min="7432" max="7432" width="10.42578125" customWidth="1"/>
    <col min="7433" max="7433" width="10.7109375" customWidth="1"/>
    <col min="7434" max="7434" width="10.42578125" customWidth="1"/>
    <col min="7435" max="7435" width="0" hidden="1" customWidth="1"/>
    <col min="7436" max="7436" width="10.28515625" customWidth="1"/>
    <col min="7437" max="7437" width="11.140625" customWidth="1"/>
    <col min="7438" max="7439" width="10.5703125" customWidth="1"/>
    <col min="7440" max="7440" width="11.140625" customWidth="1"/>
    <col min="7441" max="7441" width="11.42578125" customWidth="1"/>
    <col min="7442" max="7442" width="10.42578125" customWidth="1"/>
    <col min="7443" max="7443" width="11.140625" customWidth="1"/>
    <col min="7444" max="7444" width="12.42578125" customWidth="1"/>
    <col min="7679" max="7679" width="3.5703125" customWidth="1"/>
    <col min="7680" max="7680" width="23.85546875" customWidth="1"/>
    <col min="7681" max="7681" width="11.85546875" customWidth="1"/>
    <col min="7682" max="7683" width="10.28515625" customWidth="1"/>
    <col min="7684" max="7684" width="8.5703125" customWidth="1"/>
    <col min="7685" max="7685" width="9.28515625" customWidth="1"/>
    <col min="7686" max="7686" width="10.28515625" customWidth="1"/>
    <col min="7687" max="7687" width="10.140625" customWidth="1"/>
    <col min="7688" max="7688" width="10.42578125" customWidth="1"/>
    <col min="7689" max="7689" width="10.7109375" customWidth="1"/>
    <col min="7690" max="7690" width="10.42578125" customWidth="1"/>
    <col min="7691" max="7691" width="0" hidden="1" customWidth="1"/>
    <col min="7692" max="7692" width="10.28515625" customWidth="1"/>
    <col min="7693" max="7693" width="11.140625" customWidth="1"/>
    <col min="7694" max="7695" width="10.5703125" customWidth="1"/>
    <col min="7696" max="7696" width="11.140625" customWidth="1"/>
    <col min="7697" max="7697" width="11.42578125" customWidth="1"/>
    <col min="7698" max="7698" width="10.42578125" customWidth="1"/>
    <col min="7699" max="7699" width="11.140625" customWidth="1"/>
    <col min="7700" max="7700" width="12.42578125" customWidth="1"/>
    <col min="7935" max="7935" width="3.5703125" customWidth="1"/>
    <col min="7936" max="7936" width="23.85546875" customWidth="1"/>
    <col min="7937" max="7937" width="11.85546875" customWidth="1"/>
    <col min="7938" max="7939" width="10.28515625" customWidth="1"/>
    <col min="7940" max="7940" width="8.5703125" customWidth="1"/>
    <col min="7941" max="7941" width="9.28515625" customWidth="1"/>
    <col min="7942" max="7942" width="10.28515625" customWidth="1"/>
    <col min="7943" max="7943" width="10.140625" customWidth="1"/>
    <col min="7944" max="7944" width="10.42578125" customWidth="1"/>
    <col min="7945" max="7945" width="10.7109375" customWidth="1"/>
    <col min="7946" max="7946" width="10.42578125" customWidth="1"/>
    <col min="7947" max="7947" width="0" hidden="1" customWidth="1"/>
    <col min="7948" max="7948" width="10.28515625" customWidth="1"/>
    <col min="7949" max="7949" width="11.140625" customWidth="1"/>
    <col min="7950" max="7951" width="10.5703125" customWidth="1"/>
    <col min="7952" max="7952" width="11.140625" customWidth="1"/>
    <col min="7953" max="7953" width="11.42578125" customWidth="1"/>
    <col min="7954" max="7954" width="10.42578125" customWidth="1"/>
    <col min="7955" max="7955" width="11.140625" customWidth="1"/>
    <col min="7956" max="7956" width="12.42578125" customWidth="1"/>
    <col min="8191" max="8191" width="3.5703125" customWidth="1"/>
    <col min="8192" max="8192" width="23.85546875" customWidth="1"/>
    <col min="8193" max="8193" width="11.85546875" customWidth="1"/>
    <col min="8194" max="8195" width="10.28515625" customWidth="1"/>
    <col min="8196" max="8196" width="8.5703125" customWidth="1"/>
    <col min="8197" max="8197" width="9.28515625" customWidth="1"/>
    <col min="8198" max="8198" width="10.28515625" customWidth="1"/>
    <col min="8199" max="8199" width="10.140625" customWidth="1"/>
    <col min="8200" max="8200" width="10.42578125" customWidth="1"/>
    <col min="8201" max="8201" width="10.7109375" customWidth="1"/>
    <col min="8202" max="8202" width="10.42578125" customWidth="1"/>
    <col min="8203" max="8203" width="0" hidden="1" customWidth="1"/>
    <col min="8204" max="8204" width="10.28515625" customWidth="1"/>
    <col min="8205" max="8205" width="11.140625" customWidth="1"/>
    <col min="8206" max="8207" width="10.5703125" customWidth="1"/>
    <col min="8208" max="8208" width="11.140625" customWidth="1"/>
    <col min="8209" max="8209" width="11.42578125" customWidth="1"/>
    <col min="8210" max="8210" width="10.42578125" customWidth="1"/>
    <col min="8211" max="8211" width="11.140625" customWidth="1"/>
    <col min="8212" max="8212" width="12.42578125" customWidth="1"/>
    <col min="8447" max="8447" width="3.5703125" customWidth="1"/>
    <col min="8448" max="8448" width="23.85546875" customWidth="1"/>
    <col min="8449" max="8449" width="11.85546875" customWidth="1"/>
    <col min="8450" max="8451" width="10.28515625" customWidth="1"/>
    <col min="8452" max="8452" width="8.5703125" customWidth="1"/>
    <col min="8453" max="8453" width="9.28515625" customWidth="1"/>
    <col min="8454" max="8454" width="10.28515625" customWidth="1"/>
    <col min="8455" max="8455" width="10.140625" customWidth="1"/>
    <col min="8456" max="8456" width="10.42578125" customWidth="1"/>
    <col min="8457" max="8457" width="10.7109375" customWidth="1"/>
    <col min="8458" max="8458" width="10.42578125" customWidth="1"/>
    <col min="8459" max="8459" width="0" hidden="1" customWidth="1"/>
    <col min="8460" max="8460" width="10.28515625" customWidth="1"/>
    <col min="8461" max="8461" width="11.140625" customWidth="1"/>
    <col min="8462" max="8463" width="10.5703125" customWidth="1"/>
    <col min="8464" max="8464" width="11.140625" customWidth="1"/>
    <col min="8465" max="8465" width="11.42578125" customWidth="1"/>
    <col min="8466" max="8466" width="10.42578125" customWidth="1"/>
    <col min="8467" max="8467" width="11.140625" customWidth="1"/>
    <col min="8468" max="8468" width="12.42578125" customWidth="1"/>
    <col min="8703" max="8703" width="3.5703125" customWidth="1"/>
    <col min="8704" max="8704" width="23.85546875" customWidth="1"/>
    <col min="8705" max="8705" width="11.85546875" customWidth="1"/>
    <col min="8706" max="8707" width="10.28515625" customWidth="1"/>
    <col min="8708" max="8708" width="8.5703125" customWidth="1"/>
    <col min="8709" max="8709" width="9.28515625" customWidth="1"/>
    <col min="8710" max="8710" width="10.28515625" customWidth="1"/>
    <col min="8711" max="8711" width="10.140625" customWidth="1"/>
    <col min="8712" max="8712" width="10.42578125" customWidth="1"/>
    <col min="8713" max="8713" width="10.7109375" customWidth="1"/>
    <col min="8714" max="8714" width="10.42578125" customWidth="1"/>
    <col min="8715" max="8715" width="0" hidden="1" customWidth="1"/>
    <col min="8716" max="8716" width="10.28515625" customWidth="1"/>
    <col min="8717" max="8717" width="11.140625" customWidth="1"/>
    <col min="8718" max="8719" width="10.5703125" customWidth="1"/>
    <col min="8720" max="8720" width="11.140625" customWidth="1"/>
    <col min="8721" max="8721" width="11.42578125" customWidth="1"/>
    <col min="8722" max="8722" width="10.42578125" customWidth="1"/>
    <col min="8723" max="8723" width="11.140625" customWidth="1"/>
    <col min="8724" max="8724" width="12.42578125" customWidth="1"/>
    <col min="8959" max="8959" width="3.5703125" customWidth="1"/>
    <col min="8960" max="8960" width="23.85546875" customWidth="1"/>
    <col min="8961" max="8961" width="11.85546875" customWidth="1"/>
    <col min="8962" max="8963" width="10.28515625" customWidth="1"/>
    <col min="8964" max="8964" width="8.5703125" customWidth="1"/>
    <col min="8965" max="8965" width="9.28515625" customWidth="1"/>
    <col min="8966" max="8966" width="10.28515625" customWidth="1"/>
    <col min="8967" max="8967" width="10.140625" customWidth="1"/>
    <col min="8968" max="8968" width="10.42578125" customWidth="1"/>
    <col min="8969" max="8969" width="10.7109375" customWidth="1"/>
    <col min="8970" max="8970" width="10.42578125" customWidth="1"/>
    <col min="8971" max="8971" width="0" hidden="1" customWidth="1"/>
    <col min="8972" max="8972" width="10.28515625" customWidth="1"/>
    <col min="8973" max="8973" width="11.140625" customWidth="1"/>
    <col min="8974" max="8975" width="10.5703125" customWidth="1"/>
    <col min="8976" max="8976" width="11.140625" customWidth="1"/>
    <col min="8977" max="8977" width="11.42578125" customWidth="1"/>
    <col min="8978" max="8978" width="10.42578125" customWidth="1"/>
    <col min="8979" max="8979" width="11.140625" customWidth="1"/>
    <col min="8980" max="8980" width="12.42578125" customWidth="1"/>
    <col min="9215" max="9215" width="3.5703125" customWidth="1"/>
    <col min="9216" max="9216" width="23.85546875" customWidth="1"/>
    <col min="9217" max="9217" width="11.85546875" customWidth="1"/>
    <col min="9218" max="9219" width="10.28515625" customWidth="1"/>
    <col min="9220" max="9220" width="8.5703125" customWidth="1"/>
    <col min="9221" max="9221" width="9.28515625" customWidth="1"/>
    <col min="9222" max="9222" width="10.28515625" customWidth="1"/>
    <col min="9223" max="9223" width="10.140625" customWidth="1"/>
    <col min="9224" max="9224" width="10.42578125" customWidth="1"/>
    <col min="9225" max="9225" width="10.7109375" customWidth="1"/>
    <col min="9226" max="9226" width="10.42578125" customWidth="1"/>
    <col min="9227" max="9227" width="0" hidden="1" customWidth="1"/>
    <col min="9228" max="9228" width="10.28515625" customWidth="1"/>
    <col min="9229" max="9229" width="11.140625" customWidth="1"/>
    <col min="9230" max="9231" width="10.5703125" customWidth="1"/>
    <col min="9232" max="9232" width="11.140625" customWidth="1"/>
    <col min="9233" max="9233" width="11.42578125" customWidth="1"/>
    <col min="9234" max="9234" width="10.42578125" customWidth="1"/>
    <col min="9235" max="9235" width="11.140625" customWidth="1"/>
    <col min="9236" max="9236" width="12.42578125" customWidth="1"/>
    <col min="9471" max="9471" width="3.5703125" customWidth="1"/>
    <col min="9472" max="9472" width="23.85546875" customWidth="1"/>
    <col min="9473" max="9473" width="11.85546875" customWidth="1"/>
    <col min="9474" max="9475" width="10.28515625" customWidth="1"/>
    <col min="9476" max="9476" width="8.5703125" customWidth="1"/>
    <col min="9477" max="9477" width="9.28515625" customWidth="1"/>
    <col min="9478" max="9478" width="10.28515625" customWidth="1"/>
    <col min="9479" max="9479" width="10.140625" customWidth="1"/>
    <col min="9480" max="9480" width="10.42578125" customWidth="1"/>
    <col min="9481" max="9481" width="10.7109375" customWidth="1"/>
    <col min="9482" max="9482" width="10.42578125" customWidth="1"/>
    <col min="9483" max="9483" width="0" hidden="1" customWidth="1"/>
    <col min="9484" max="9484" width="10.28515625" customWidth="1"/>
    <col min="9485" max="9485" width="11.140625" customWidth="1"/>
    <col min="9486" max="9487" width="10.5703125" customWidth="1"/>
    <col min="9488" max="9488" width="11.140625" customWidth="1"/>
    <col min="9489" max="9489" width="11.42578125" customWidth="1"/>
    <col min="9490" max="9490" width="10.42578125" customWidth="1"/>
    <col min="9491" max="9491" width="11.140625" customWidth="1"/>
    <col min="9492" max="9492" width="12.42578125" customWidth="1"/>
    <col min="9727" max="9727" width="3.5703125" customWidth="1"/>
    <col min="9728" max="9728" width="23.85546875" customWidth="1"/>
    <col min="9729" max="9729" width="11.85546875" customWidth="1"/>
    <col min="9730" max="9731" width="10.28515625" customWidth="1"/>
    <col min="9732" max="9732" width="8.5703125" customWidth="1"/>
    <col min="9733" max="9733" width="9.28515625" customWidth="1"/>
    <col min="9734" max="9734" width="10.28515625" customWidth="1"/>
    <col min="9735" max="9735" width="10.140625" customWidth="1"/>
    <col min="9736" max="9736" width="10.42578125" customWidth="1"/>
    <col min="9737" max="9737" width="10.7109375" customWidth="1"/>
    <col min="9738" max="9738" width="10.42578125" customWidth="1"/>
    <col min="9739" max="9739" width="0" hidden="1" customWidth="1"/>
    <col min="9740" max="9740" width="10.28515625" customWidth="1"/>
    <col min="9741" max="9741" width="11.140625" customWidth="1"/>
    <col min="9742" max="9743" width="10.5703125" customWidth="1"/>
    <col min="9744" max="9744" width="11.140625" customWidth="1"/>
    <col min="9745" max="9745" width="11.42578125" customWidth="1"/>
    <col min="9746" max="9746" width="10.42578125" customWidth="1"/>
    <col min="9747" max="9747" width="11.140625" customWidth="1"/>
    <col min="9748" max="9748" width="12.42578125" customWidth="1"/>
    <col min="9983" max="9983" width="3.5703125" customWidth="1"/>
    <col min="9984" max="9984" width="23.85546875" customWidth="1"/>
    <col min="9985" max="9985" width="11.85546875" customWidth="1"/>
    <col min="9986" max="9987" width="10.28515625" customWidth="1"/>
    <col min="9988" max="9988" width="8.5703125" customWidth="1"/>
    <col min="9989" max="9989" width="9.28515625" customWidth="1"/>
    <col min="9990" max="9990" width="10.28515625" customWidth="1"/>
    <col min="9991" max="9991" width="10.140625" customWidth="1"/>
    <col min="9992" max="9992" width="10.42578125" customWidth="1"/>
    <col min="9993" max="9993" width="10.7109375" customWidth="1"/>
    <col min="9994" max="9994" width="10.42578125" customWidth="1"/>
    <col min="9995" max="9995" width="0" hidden="1" customWidth="1"/>
    <col min="9996" max="9996" width="10.28515625" customWidth="1"/>
    <col min="9997" max="9997" width="11.140625" customWidth="1"/>
    <col min="9998" max="9999" width="10.5703125" customWidth="1"/>
    <col min="10000" max="10000" width="11.140625" customWidth="1"/>
    <col min="10001" max="10001" width="11.42578125" customWidth="1"/>
    <col min="10002" max="10002" width="10.42578125" customWidth="1"/>
    <col min="10003" max="10003" width="11.140625" customWidth="1"/>
    <col min="10004" max="10004" width="12.42578125" customWidth="1"/>
    <col min="10239" max="10239" width="3.5703125" customWidth="1"/>
    <col min="10240" max="10240" width="23.85546875" customWidth="1"/>
    <col min="10241" max="10241" width="11.85546875" customWidth="1"/>
    <col min="10242" max="10243" width="10.28515625" customWidth="1"/>
    <col min="10244" max="10244" width="8.5703125" customWidth="1"/>
    <col min="10245" max="10245" width="9.28515625" customWidth="1"/>
    <col min="10246" max="10246" width="10.28515625" customWidth="1"/>
    <col min="10247" max="10247" width="10.140625" customWidth="1"/>
    <col min="10248" max="10248" width="10.42578125" customWidth="1"/>
    <col min="10249" max="10249" width="10.7109375" customWidth="1"/>
    <col min="10250" max="10250" width="10.42578125" customWidth="1"/>
    <col min="10251" max="10251" width="0" hidden="1" customWidth="1"/>
    <col min="10252" max="10252" width="10.28515625" customWidth="1"/>
    <col min="10253" max="10253" width="11.140625" customWidth="1"/>
    <col min="10254" max="10255" width="10.5703125" customWidth="1"/>
    <col min="10256" max="10256" width="11.140625" customWidth="1"/>
    <col min="10257" max="10257" width="11.42578125" customWidth="1"/>
    <col min="10258" max="10258" width="10.42578125" customWidth="1"/>
    <col min="10259" max="10259" width="11.140625" customWidth="1"/>
    <col min="10260" max="10260" width="12.42578125" customWidth="1"/>
    <col min="10495" max="10495" width="3.5703125" customWidth="1"/>
    <col min="10496" max="10496" width="23.85546875" customWidth="1"/>
    <col min="10497" max="10497" width="11.85546875" customWidth="1"/>
    <col min="10498" max="10499" width="10.28515625" customWidth="1"/>
    <col min="10500" max="10500" width="8.5703125" customWidth="1"/>
    <col min="10501" max="10501" width="9.28515625" customWidth="1"/>
    <col min="10502" max="10502" width="10.28515625" customWidth="1"/>
    <col min="10503" max="10503" width="10.140625" customWidth="1"/>
    <col min="10504" max="10504" width="10.42578125" customWidth="1"/>
    <col min="10505" max="10505" width="10.7109375" customWidth="1"/>
    <col min="10506" max="10506" width="10.42578125" customWidth="1"/>
    <col min="10507" max="10507" width="0" hidden="1" customWidth="1"/>
    <col min="10508" max="10508" width="10.28515625" customWidth="1"/>
    <col min="10509" max="10509" width="11.140625" customWidth="1"/>
    <col min="10510" max="10511" width="10.5703125" customWidth="1"/>
    <col min="10512" max="10512" width="11.140625" customWidth="1"/>
    <col min="10513" max="10513" width="11.42578125" customWidth="1"/>
    <col min="10514" max="10514" width="10.42578125" customWidth="1"/>
    <col min="10515" max="10515" width="11.140625" customWidth="1"/>
    <col min="10516" max="10516" width="12.42578125" customWidth="1"/>
    <col min="10751" max="10751" width="3.5703125" customWidth="1"/>
    <col min="10752" max="10752" width="23.85546875" customWidth="1"/>
    <col min="10753" max="10753" width="11.85546875" customWidth="1"/>
    <col min="10754" max="10755" width="10.28515625" customWidth="1"/>
    <col min="10756" max="10756" width="8.5703125" customWidth="1"/>
    <col min="10757" max="10757" width="9.28515625" customWidth="1"/>
    <col min="10758" max="10758" width="10.28515625" customWidth="1"/>
    <col min="10759" max="10759" width="10.140625" customWidth="1"/>
    <col min="10760" max="10760" width="10.42578125" customWidth="1"/>
    <col min="10761" max="10761" width="10.7109375" customWidth="1"/>
    <col min="10762" max="10762" width="10.42578125" customWidth="1"/>
    <col min="10763" max="10763" width="0" hidden="1" customWidth="1"/>
    <col min="10764" max="10764" width="10.28515625" customWidth="1"/>
    <col min="10765" max="10765" width="11.140625" customWidth="1"/>
    <col min="10766" max="10767" width="10.5703125" customWidth="1"/>
    <col min="10768" max="10768" width="11.140625" customWidth="1"/>
    <col min="10769" max="10769" width="11.42578125" customWidth="1"/>
    <col min="10770" max="10770" width="10.42578125" customWidth="1"/>
    <col min="10771" max="10771" width="11.140625" customWidth="1"/>
    <col min="10772" max="10772" width="12.42578125" customWidth="1"/>
    <col min="11007" max="11007" width="3.5703125" customWidth="1"/>
    <col min="11008" max="11008" width="23.85546875" customWidth="1"/>
    <col min="11009" max="11009" width="11.85546875" customWidth="1"/>
    <col min="11010" max="11011" width="10.28515625" customWidth="1"/>
    <col min="11012" max="11012" width="8.5703125" customWidth="1"/>
    <col min="11013" max="11013" width="9.28515625" customWidth="1"/>
    <col min="11014" max="11014" width="10.28515625" customWidth="1"/>
    <col min="11015" max="11015" width="10.140625" customWidth="1"/>
    <col min="11016" max="11016" width="10.42578125" customWidth="1"/>
    <col min="11017" max="11017" width="10.7109375" customWidth="1"/>
    <col min="11018" max="11018" width="10.42578125" customWidth="1"/>
    <col min="11019" max="11019" width="0" hidden="1" customWidth="1"/>
    <col min="11020" max="11020" width="10.28515625" customWidth="1"/>
    <col min="11021" max="11021" width="11.140625" customWidth="1"/>
    <col min="11022" max="11023" width="10.5703125" customWidth="1"/>
    <col min="11024" max="11024" width="11.140625" customWidth="1"/>
    <col min="11025" max="11025" width="11.42578125" customWidth="1"/>
    <col min="11026" max="11026" width="10.42578125" customWidth="1"/>
    <col min="11027" max="11027" width="11.140625" customWidth="1"/>
    <col min="11028" max="11028" width="12.42578125" customWidth="1"/>
    <col min="11263" max="11263" width="3.5703125" customWidth="1"/>
    <col min="11264" max="11264" width="23.85546875" customWidth="1"/>
    <col min="11265" max="11265" width="11.85546875" customWidth="1"/>
    <col min="11266" max="11267" width="10.28515625" customWidth="1"/>
    <col min="11268" max="11268" width="8.5703125" customWidth="1"/>
    <col min="11269" max="11269" width="9.28515625" customWidth="1"/>
    <col min="11270" max="11270" width="10.28515625" customWidth="1"/>
    <col min="11271" max="11271" width="10.140625" customWidth="1"/>
    <col min="11272" max="11272" width="10.42578125" customWidth="1"/>
    <col min="11273" max="11273" width="10.7109375" customWidth="1"/>
    <col min="11274" max="11274" width="10.42578125" customWidth="1"/>
    <col min="11275" max="11275" width="0" hidden="1" customWidth="1"/>
    <col min="11276" max="11276" width="10.28515625" customWidth="1"/>
    <col min="11277" max="11277" width="11.140625" customWidth="1"/>
    <col min="11278" max="11279" width="10.5703125" customWidth="1"/>
    <col min="11280" max="11280" width="11.140625" customWidth="1"/>
    <col min="11281" max="11281" width="11.42578125" customWidth="1"/>
    <col min="11282" max="11282" width="10.42578125" customWidth="1"/>
    <col min="11283" max="11283" width="11.140625" customWidth="1"/>
    <col min="11284" max="11284" width="12.42578125" customWidth="1"/>
    <col min="11519" max="11519" width="3.5703125" customWidth="1"/>
    <col min="11520" max="11520" width="23.85546875" customWidth="1"/>
    <col min="11521" max="11521" width="11.85546875" customWidth="1"/>
    <col min="11522" max="11523" width="10.28515625" customWidth="1"/>
    <col min="11524" max="11524" width="8.5703125" customWidth="1"/>
    <col min="11525" max="11525" width="9.28515625" customWidth="1"/>
    <col min="11526" max="11526" width="10.28515625" customWidth="1"/>
    <col min="11527" max="11527" width="10.140625" customWidth="1"/>
    <col min="11528" max="11528" width="10.42578125" customWidth="1"/>
    <col min="11529" max="11529" width="10.7109375" customWidth="1"/>
    <col min="11530" max="11530" width="10.42578125" customWidth="1"/>
    <col min="11531" max="11531" width="0" hidden="1" customWidth="1"/>
    <col min="11532" max="11532" width="10.28515625" customWidth="1"/>
    <col min="11533" max="11533" width="11.140625" customWidth="1"/>
    <col min="11534" max="11535" width="10.5703125" customWidth="1"/>
    <col min="11536" max="11536" width="11.140625" customWidth="1"/>
    <col min="11537" max="11537" width="11.42578125" customWidth="1"/>
    <col min="11538" max="11538" width="10.42578125" customWidth="1"/>
    <col min="11539" max="11539" width="11.140625" customWidth="1"/>
    <col min="11540" max="11540" width="12.42578125" customWidth="1"/>
    <col min="11775" max="11775" width="3.5703125" customWidth="1"/>
    <col min="11776" max="11776" width="23.85546875" customWidth="1"/>
    <col min="11777" max="11777" width="11.85546875" customWidth="1"/>
    <col min="11778" max="11779" width="10.28515625" customWidth="1"/>
    <col min="11780" max="11780" width="8.5703125" customWidth="1"/>
    <col min="11781" max="11781" width="9.28515625" customWidth="1"/>
    <col min="11782" max="11782" width="10.28515625" customWidth="1"/>
    <col min="11783" max="11783" width="10.140625" customWidth="1"/>
    <col min="11784" max="11784" width="10.42578125" customWidth="1"/>
    <col min="11785" max="11785" width="10.7109375" customWidth="1"/>
    <col min="11786" max="11786" width="10.42578125" customWidth="1"/>
    <col min="11787" max="11787" width="0" hidden="1" customWidth="1"/>
    <col min="11788" max="11788" width="10.28515625" customWidth="1"/>
    <col min="11789" max="11789" width="11.140625" customWidth="1"/>
    <col min="11790" max="11791" width="10.5703125" customWidth="1"/>
    <col min="11792" max="11792" width="11.140625" customWidth="1"/>
    <col min="11793" max="11793" width="11.42578125" customWidth="1"/>
    <col min="11794" max="11794" width="10.42578125" customWidth="1"/>
    <col min="11795" max="11795" width="11.140625" customWidth="1"/>
    <col min="11796" max="11796" width="12.42578125" customWidth="1"/>
    <col min="12031" max="12031" width="3.5703125" customWidth="1"/>
    <col min="12032" max="12032" width="23.85546875" customWidth="1"/>
    <col min="12033" max="12033" width="11.85546875" customWidth="1"/>
    <col min="12034" max="12035" width="10.28515625" customWidth="1"/>
    <col min="12036" max="12036" width="8.5703125" customWidth="1"/>
    <col min="12037" max="12037" width="9.28515625" customWidth="1"/>
    <col min="12038" max="12038" width="10.28515625" customWidth="1"/>
    <col min="12039" max="12039" width="10.140625" customWidth="1"/>
    <col min="12040" max="12040" width="10.42578125" customWidth="1"/>
    <col min="12041" max="12041" width="10.7109375" customWidth="1"/>
    <col min="12042" max="12042" width="10.42578125" customWidth="1"/>
    <col min="12043" max="12043" width="0" hidden="1" customWidth="1"/>
    <col min="12044" max="12044" width="10.28515625" customWidth="1"/>
    <col min="12045" max="12045" width="11.140625" customWidth="1"/>
    <col min="12046" max="12047" width="10.5703125" customWidth="1"/>
    <col min="12048" max="12048" width="11.140625" customWidth="1"/>
    <col min="12049" max="12049" width="11.42578125" customWidth="1"/>
    <col min="12050" max="12050" width="10.42578125" customWidth="1"/>
    <col min="12051" max="12051" width="11.140625" customWidth="1"/>
    <col min="12052" max="12052" width="12.42578125" customWidth="1"/>
    <col min="12287" max="12287" width="3.5703125" customWidth="1"/>
    <col min="12288" max="12288" width="23.85546875" customWidth="1"/>
    <col min="12289" max="12289" width="11.85546875" customWidth="1"/>
    <col min="12290" max="12291" width="10.28515625" customWidth="1"/>
    <col min="12292" max="12292" width="8.5703125" customWidth="1"/>
    <col min="12293" max="12293" width="9.28515625" customWidth="1"/>
    <col min="12294" max="12294" width="10.28515625" customWidth="1"/>
    <col min="12295" max="12295" width="10.140625" customWidth="1"/>
    <col min="12296" max="12296" width="10.42578125" customWidth="1"/>
    <col min="12297" max="12297" width="10.7109375" customWidth="1"/>
    <col min="12298" max="12298" width="10.42578125" customWidth="1"/>
    <col min="12299" max="12299" width="0" hidden="1" customWidth="1"/>
    <col min="12300" max="12300" width="10.28515625" customWidth="1"/>
    <col min="12301" max="12301" width="11.140625" customWidth="1"/>
    <col min="12302" max="12303" width="10.5703125" customWidth="1"/>
    <col min="12304" max="12304" width="11.140625" customWidth="1"/>
    <col min="12305" max="12305" width="11.42578125" customWidth="1"/>
    <col min="12306" max="12306" width="10.42578125" customWidth="1"/>
    <col min="12307" max="12307" width="11.140625" customWidth="1"/>
    <col min="12308" max="12308" width="12.42578125" customWidth="1"/>
    <col min="12543" max="12543" width="3.5703125" customWidth="1"/>
    <col min="12544" max="12544" width="23.85546875" customWidth="1"/>
    <col min="12545" max="12545" width="11.85546875" customWidth="1"/>
    <col min="12546" max="12547" width="10.28515625" customWidth="1"/>
    <col min="12548" max="12548" width="8.5703125" customWidth="1"/>
    <col min="12549" max="12549" width="9.28515625" customWidth="1"/>
    <col min="12550" max="12550" width="10.28515625" customWidth="1"/>
    <col min="12551" max="12551" width="10.140625" customWidth="1"/>
    <col min="12552" max="12552" width="10.42578125" customWidth="1"/>
    <col min="12553" max="12553" width="10.7109375" customWidth="1"/>
    <col min="12554" max="12554" width="10.42578125" customWidth="1"/>
    <col min="12555" max="12555" width="0" hidden="1" customWidth="1"/>
    <col min="12556" max="12556" width="10.28515625" customWidth="1"/>
    <col min="12557" max="12557" width="11.140625" customWidth="1"/>
    <col min="12558" max="12559" width="10.5703125" customWidth="1"/>
    <col min="12560" max="12560" width="11.140625" customWidth="1"/>
    <col min="12561" max="12561" width="11.42578125" customWidth="1"/>
    <col min="12562" max="12562" width="10.42578125" customWidth="1"/>
    <col min="12563" max="12563" width="11.140625" customWidth="1"/>
    <col min="12564" max="12564" width="12.42578125" customWidth="1"/>
    <col min="12799" max="12799" width="3.5703125" customWidth="1"/>
    <col min="12800" max="12800" width="23.85546875" customWidth="1"/>
    <col min="12801" max="12801" width="11.85546875" customWidth="1"/>
    <col min="12802" max="12803" width="10.28515625" customWidth="1"/>
    <col min="12804" max="12804" width="8.5703125" customWidth="1"/>
    <col min="12805" max="12805" width="9.28515625" customWidth="1"/>
    <col min="12806" max="12806" width="10.28515625" customWidth="1"/>
    <col min="12807" max="12807" width="10.140625" customWidth="1"/>
    <col min="12808" max="12808" width="10.42578125" customWidth="1"/>
    <col min="12809" max="12809" width="10.7109375" customWidth="1"/>
    <col min="12810" max="12810" width="10.42578125" customWidth="1"/>
    <col min="12811" max="12811" width="0" hidden="1" customWidth="1"/>
    <col min="12812" max="12812" width="10.28515625" customWidth="1"/>
    <col min="12813" max="12813" width="11.140625" customWidth="1"/>
    <col min="12814" max="12815" width="10.5703125" customWidth="1"/>
    <col min="12816" max="12816" width="11.140625" customWidth="1"/>
    <col min="12817" max="12817" width="11.42578125" customWidth="1"/>
    <col min="12818" max="12818" width="10.42578125" customWidth="1"/>
    <col min="12819" max="12819" width="11.140625" customWidth="1"/>
    <col min="12820" max="12820" width="12.42578125" customWidth="1"/>
    <col min="13055" max="13055" width="3.5703125" customWidth="1"/>
    <col min="13056" max="13056" width="23.85546875" customWidth="1"/>
    <col min="13057" max="13057" width="11.85546875" customWidth="1"/>
    <col min="13058" max="13059" width="10.28515625" customWidth="1"/>
    <col min="13060" max="13060" width="8.5703125" customWidth="1"/>
    <col min="13061" max="13061" width="9.28515625" customWidth="1"/>
    <col min="13062" max="13062" width="10.28515625" customWidth="1"/>
    <col min="13063" max="13063" width="10.140625" customWidth="1"/>
    <col min="13064" max="13064" width="10.42578125" customWidth="1"/>
    <col min="13065" max="13065" width="10.7109375" customWidth="1"/>
    <col min="13066" max="13066" width="10.42578125" customWidth="1"/>
    <col min="13067" max="13067" width="0" hidden="1" customWidth="1"/>
    <col min="13068" max="13068" width="10.28515625" customWidth="1"/>
    <col min="13069" max="13069" width="11.140625" customWidth="1"/>
    <col min="13070" max="13071" width="10.5703125" customWidth="1"/>
    <col min="13072" max="13072" width="11.140625" customWidth="1"/>
    <col min="13073" max="13073" width="11.42578125" customWidth="1"/>
    <col min="13074" max="13074" width="10.42578125" customWidth="1"/>
    <col min="13075" max="13075" width="11.140625" customWidth="1"/>
    <col min="13076" max="13076" width="12.42578125" customWidth="1"/>
    <col min="13311" max="13311" width="3.5703125" customWidth="1"/>
    <col min="13312" max="13312" width="23.85546875" customWidth="1"/>
    <col min="13313" max="13313" width="11.85546875" customWidth="1"/>
    <col min="13314" max="13315" width="10.28515625" customWidth="1"/>
    <col min="13316" max="13316" width="8.5703125" customWidth="1"/>
    <col min="13317" max="13317" width="9.28515625" customWidth="1"/>
    <col min="13318" max="13318" width="10.28515625" customWidth="1"/>
    <col min="13319" max="13319" width="10.140625" customWidth="1"/>
    <col min="13320" max="13320" width="10.42578125" customWidth="1"/>
    <col min="13321" max="13321" width="10.7109375" customWidth="1"/>
    <col min="13322" max="13322" width="10.42578125" customWidth="1"/>
    <col min="13323" max="13323" width="0" hidden="1" customWidth="1"/>
    <col min="13324" max="13324" width="10.28515625" customWidth="1"/>
    <col min="13325" max="13325" width="11.140625" customWidth="1"/>
    <col min="13326" max="13327" width="10.5703125" customWidth="1"/>
    <col min="13328" max="13328" width="11.140625" customWidth="1"/>
    <col min="13329" max="13329" width="11.42578125" customWidth="1"/>
    <col min="13330" max="13330" width="10.42578125" customWidth="1"/>
    <col min="13331" max="13331" width="11.140625" customWidth="1"/>
    <col min="13332" max="13332" width="12.42578125" customWidth="1"/>
    <col min="13567" max="13567" width="3.5703125" customWidth="1"/>
    <col min="13568" max="13568" width="23.85546875" customWidth="1"/>
    <col min="13569" max="13569" width="11.85546875" customWidth="1"/>
    <col min="13570" max="13571" width="10.28515625" customWidth="1"/>
    <col min="13572" max="13572" width="8.5703125" customWidth="1"/>
    <col min="13573" max="13573" width="9.28515625" customWidth="1"/>
    <col min="13574" max="13574" width="10.28515625" customWidth="1"/>
    <col min="13575" max="13575" width="10.140625" customWidth="1"/>
    <col min="13576" max="13576" width="10.42578125" customWidth="1"/>
    <col min="13577" max="13577" width="10.7109375" customWidth="1"/>
    <col min="13578" max="13578" width="10.42578125" customWidth="1"/>
    <col min="13579" max="13579" width="0" hidden="1" customWidth="1"/>
    <col min="13580" max="13580" width="10.28515625" customWidth="1"/>
    <col min="13581" max="13581" width="11.140625" customWidth="1"/>
    <col min="13582" max="13583" width="10.5703125" customWidth="1"/>
    <col min="13584" max="13584" width="11.140625" customWidth="1"/>
    <col min="13585" max="13585" width="11.42578125" customWidth="1"/>
    <col min="13586" max="13586" width="10.42578125" customWidth="1"/>
    <col min="13587" max="13587" width="11.140625" customWidth="1"/>
    <col min="13588" max="13588" width="12.42578125" customWidth="1"/>
    <col min="13823" max="13823" width="3.5703125" customWidth="1"/>
    <col min="13824" max="13824" width="23.85546875" customWidth="1"/>
    <col min="13825" max="13825" width="11.85546875" customWidth="1"/>
    <col min="13826" max="13827" width="10.28515625" customWidth="1"/>
    <col min="13828" max="13828" width="8.5703125" customWidth="1"/>
    <col min="13829" max="13829" width="9.28515625" customWidth="1"/>
    <col min="13830" max="13830" width="10.28515625" customWidth="1"/>
    <col min="13831" max="13831" width="10.140625" customWidth="1"/>
    <col min="13832" max="13832" width="10.42578125" customWidth="1"/>
    <col min="13833" max="13833" width="10.7109375" customWidth="1"/>
    <col min="13834" max="13834" width="10.42578125" customWidth="1"/>
    <col min="13835" max="13835" width="0" hidden="1" customWidth="1"/>
    <col min="13836" max="13836" width="10.28515625" customWidth="1"/>
    <col min="13837" max="13837" width="11.140625" customWidth="1"/>
    <col min="13838" max="13839" width="10.5703125" customWidth="1"/>
    <col min="13840" max="13840" width="11.140625" customWidth="1"/>
    <col min="13841" max="13841" width="11.42578125" customWidth="1"/>
    <col min="13842" max="13842" width="10.42578125" customWidth="1"/>
    <col min="13843" max="13843" width="11.140625" customWidth="1"/>
    <col min="13844" max="13844" width="12.42578125" customWidth="1"/>
    <col min="14079" max="14079" width="3.5703125" customWidth="1"/>
    <col min="14080" max="14080" width="23.85546875" customWidth="1"/>
    <col min="14081" max="14081" width="11.85546875" customWidth="1"/>
    <col min="14082" max="14083" width="10.28515625" customWidth="1"/>
    <col min="14084" max="14084" width="8.5703125" customWidth="1"/>
    <col min="14085" max="14085" width="9.28515625" customWidth="1"/>
    <col min="14086" max="14086" width="10.28515625" customWidth="1"/>
    <col min="14087" max="14087" width="10.140625" customWidth="1"/>
    <col min="14088" max="14088" width="10.42578125" customWidth="1"/>
    <col min="14089" max="14089" width="10.7109375" customWidth="1"/>
    <col min="14090" max="14090" width="10.42578125" customWidth="1"/>
    <col min="14091" max="14091" width="0" hidden="1" customWidth="1"/>
    <col min="14092" max="14092" width="10.28515625" customWidth="1"/>
    <col min="14093" max="14093" width="11.140625" customWidth="1"/>
    <col min="14094" max="14095" width="10.5703125" customWidth="1"/>
    <col min="14096" max="14096" width="11.140625" customWidth="1"/>
    <col min="14097" max="14097" width="11.42578125" customWidth="1"/>
    <col min="14098" max="14098" width="10.42578125" customWidth="1"/>
    <col min="14099" max="14099" width="11.140625" customWidth="1"/>
    <col min="14100" max="14100" width="12.42578125" customWidth="1"/>
    <col min="14335" max="14335" width="3.5703125" customWidth="1"/>
    <col min="14336" max="14336" width="23.85546875" customWidth="1"/>
    <col min="14337" max="14337" width="11.85546875" customWidth="1"/>
    <col min="14338" max="14339" width="10.28515625" customWidth="1"/>
    <col min="14340" max="14340" width="8.5703125" customWidth="1"/>
    <col min="14341" max="14341" width="9.28515625" customWidth="1"/>
    <col min="14342" max="14342" width="10.28515625" customWidth="1"/>
    <col min="14343" max="14343" width="10.140625" customWidth="1"/>
    <col min="14344" max="14344" width="10.42578125" customWidth="1"/>
    <col min="14345" max="14345" width="10.7109375" customWidth="1"/>
    <col min="14346" max="14346" width="10.42578125" customWidth="1"/>
    <col min="14347" max="14347" width="0" hidden="1" customWidth="1"/>
    <col min="14348" max="14348" width="10.28515625" customWidth="1"/>
    <col min="14349" max="14349" width="11.140625" customWidth="1"/>
    <col min="14350" max="14351" width="10.5703125" customWidth="1"/>
    <col min="14352" max="14352" width="11.140625" customWidth="1"/>
    <col min="14353" max="14353" width="11.42578125" customWidth="1"/>
    <col min="14354" max="14354" width="10.42578125" customWidth="1"/>
    <col min="14355" max="14355" width="11.140625" customWidth="1"/>
    <col min="14356" max="14356" width="12.42578125" customWidth="1"/>
    <col min="14591" max="14591" width="3.5703125" customWidth="1"/>
    <col min="14592" max="14592" width="23.85546875" customWidth="1"/>
    <col min="14593" max="14593" width="11.85546875" customWidth="1"/>
    <col min="14594" max="14595" width="10.28515625" customWidth="1"/>
    <col min="14596" max="14596" width="8.5703125" customWidth="1"/>
    <col min="14597" max="14597" width="9.28515625" customWidth="1"/>
    <col min="14598" max="14598" width="10.28515625" customWidth="1"/>
    <col min="14599" max="14599" width="10.140625" customWidth="1"/>
    <col min="14600" max="14600" width="10.42578125" customWidth="1"/>
    <col min="14601" max="14601" width="10.7109375" customWidth="1"/>
    <col min="14602" max="14602" width="10.42578125" customWidth="1"/>
    <col min="14603" max="14603" width="0" hidden="1" customWidth="1"/>
    <col min="14604" max="14604" width="10.28515625" customWidth="1"/>
    <col min="14605" max="14605" width="11.140625" customWidth="1"/>
    <col min="14606" max="14607" width="10.5703125" customWidth="1"/>
    <col min="14608" max="14608" width="11.140625" customWidth="1"/>
    <col min="14609" max="14609" width="11.42578125" customWidth="1"/>
    <col min="14610" max="14610" width="10.42578125" customWidth="1"/>
    <col min="14611" max="14611" width="11.140625" customWidth="1"/>
    <col min="14612" max="14612" width="12.42578125" customWidth="1"/>
    <col min="14847" max="14847" width="3.5703125" customWidth="1"/>
    <col min="14848" max="14848" width="23.85546875" customWidth="1"/>
    <col min="14849" max="14849" width="11.85546875" customWidth="1"/>
    <col min="14850" max="14851" width="10.28515625" customWidth="1"/>
    <col min="14852" max="14852" width="8.5703125" customWidth="1"/>
    <col min="14853" max="14853" width="9.28515625" customWidth="1"/>
    <col min="14854" max="14854" width="10.28515625" customWidth="1"/>
    <col min="14855" max="14855" width="10.140625" customWidth="1"/>
    <col min="14856" max="14856" width="10.42578125" customWidth="1"/>
    <col min="14857" max="14857" width="10.7109375" customWidth="1"/>
    <col min="14858" max="14858" width="10.42578125" customWidth="1"/>
    <col min="14859" max="14859" width="0" hidden="1" customWidth="1"/>
    <col min="14860" max="14860" width="10.28515625" customWidth="1"/>
    <col min="14861" max="14861" width="11.140625" customWidth="1"/>
    <col min="14862" max="14863" width="10.5703125" customWidth="1"/>
    <col min="14864" max="14864" width="11.140625" customWidth="1"/>
    <col min="14865" max="14865" width="11.42578125" customWidth="1"/>
    <col min="14866" max="14866" width="10.42578125" customWidth="1"/>
    <col min="14867" max="14867" width="11.140625" customWidth="1"/>
    <col min="14868" max="14868" width="12.42578125" customWidth="1"/>
    <col min="15103" max="15103" width="3.5703125" customWidth="1"/>
    <col min="15104" max="15104" width="23.85546875" customWidth="1"/>
    <col min="15105" max="15105" width="11.85546875" customWidth="1"/>
    <col min="15106" max="15107" width="10.28515625" customWidth="1"/>
    <col min="15108" max="15108" width="8.5703125" customWidth="1"/>
    <col min="15109" max="15109" width="9.28515625" customWidth="1"/>
    <col min="15110" max="15110" width="10.28515625" customWidth="1"/>
    <col min="15111" max="15111" width="10.140625" customWidth="1"/>
    <col min="15112" max="15112" width="10.42578125" customWidth="1"/>
    <col min="15113" max="15113" width="10.7109375" customWidth="1"/>
    <col min="15114" max="15114" width="10.42578125" customWidth="1"/>
    <col min="15115" max="15115" width="0" hidden="1" customWidth="1"/>
    <col min="15116" max="15116" width="10.28515625" customWidth="1"/>
    <col min="15117" max="15117" width="11.140625" customWidth="1"/>
    <col min="15118" max="15119" width="10.5703125" customWidth="1"/>
    <col min="15120" max="15120" width="11.140625" customWidth="1"/>
    <col min="15121" max="15121" width="11.42578125" customWidth="1"/>
    <col min="15122" max="15122" width="10.42578125" customWidth="1"/>
    <col min="15123" max="15123" width="11.140625" customWidth="1"/>
    <col min="15124" max="15124" width="12.42578125" customWidth="1"/>
    <col min="15359" max="15359" width="3.5703125" customWidth="1"/>
    <col min="15360" max="15360" width="23.85546875" customWidth="1"/>
    <col min="15361" max="15361" width="11.85546875" customWidth="1"/>
    <col min="15362" max="15363" width="10.28515625" customWidth="1"/>
    <col min="15364" max="15364" width="8.5703125" customWidth="1"/>
    <col min="15365" max="15365" width="9.28515625" customWidth="1"/>
    <col min="15366" max="15366" width="10.28515625" customWidth="1"/>
    <col min="15367" max="15367" width="10.140625" customWidth="1"/>
    <col min="15368" max="15368" width="10.42578125" customWidth="1"/>
    <col min="15369" max="15369" width="10.7109375" customWidth="1"/>
    <col min="15370" max="15370" width="10.42578125" customWidth="1"/>
    <col min="15371" max="15371" width="0" hidden="1" customWidth="1"/>
    <col min="15372" max="15372" width="10.28515625" customWidth="1"/>
    <col min="15373" max="15373" width="11.140625" customWidth="1"/>
    <col min="15374" max="15375" width="10.5703125" customWidth="1"/>
    <col min="15376" max="15376" width="11.140625" customWidth="1"/>
    <col min="15377" max="15377" width="11.42578125" customWidth="1"/>
    <col min="15378" max="15378" width="10.42578125" customWidth="1"/>
    <col min="15379" max="15379" width="11.140625" customWidth="1"/>
    <col min="15380" max="15380" width="12.42578125" customWidth="1"/>
    <col min="15615" max="15615" width="3.5703125" customWidth="1"/>
    <col min="15616" max="15616" width="23.85546875" customWidth="1"/>
    <col min="15617" max="15617" width="11.85546875" customWidth="1"/>
    <col min="15618" max="15619" width="10.28515625" customWidth="1"/>
    <col min="15620" max="15620" width="8.5703125" customWidth="1"/>
    <col min="15621" max="15621" width="9.28515625" customWidth="1"/>
    <col min="15622" max="15622" width="10.28515625" customWidth="1"/>
    <col min="15623" max="15623" width="10.140625" customWidth="1"/>
    <col min="15624" max="15624" width="10.42578125" customWidth="1"/>
    <col min="15625" max="15625" width="10.7109375" customWidth="1"/>
    <col min="15626" max="15626" width="10.42578125" customWidth="1"/>
    <col min="15627" max="15627" width="0" hidden="1" customWidth="1"/>
    <col min="15628" max="15628" width="10.28515625" customWidth="1"/>
    <col min="15629" max="15629" width="11.140625" customWidth="1"/>
    <col min="15630" max="15631" width="10.5703125" customWidth="1"/>
    <col min="15632" max="15632" width="11.140625" customWidth="1"/>
    <col min="15633" max="15633" width="11.42578125" customWidth="1"/>
    <col min="15634" max="15634" width="10.42578125" customWidth="1"/>
    <col min="15635" max="15635" width="11.140625" customWidth="1"/>
    <col min="15636" max="15636" width="12.42578125" customWidth="1"/>
    <col min="15871" max="15871" width="3.5703125" customWidth="1"/>
    <col min="15872" max="15872" width="23.85546875" customWidth="1"/>
    <col min="15873" max="15873" width="11.85546875" customWidth="1"/>
    <col min="15874" max="15875" width="10.28515625" customWidth="1"/>
    <col min="15876" max="15876" width="8.5703125" customWidth="1"/>
    <col min="15877" max="15877" width="9.28515625" customWidth="1"/>
    <col min="15878" max="15878" width="10.28515625" customWidth="1"/>
    <col min="15879" max="15879" width="10.140625" customWidth="1"/>
    <col min="15880" max="15880" width="10.42578125" customWidth="1"/>
    <col min="15881" max="15881" width="10.7109375" customWidth="1"/>
    <col min="15882" max="15882" width="10.42578125" customWidth="1"/>
    <col min="15883" max="15883" width="0" hidden="1" customWidth="1"/>
    <col min="15884" max="15884" width="10.28515625" customWidth="1"/>
    <col min="15885" max="15885" width="11.140625" customWidth="1"/>
    <col min="15886" max="15887" width="10.5703125" customWidth="1"/>
    <col min="15888" max="15888" width="11.140625" customWidth="1"/>
    <col min="15889" max="15889" width="11.42578125" customWidth="1"/>
    <col min="15890" max="15890" width="10.42578125" customWidth="1"/>
    <col min="15891" max="15891" width="11.140625" customWidth="1"/>
    <col min="15892" max="15892" width="12.42578125" customWidth="1"/>
    <col min="16127" max="16127" width="3.5703125" customWidth="1"/>
    <col min="16128" max="16128" width="23.85546875" customWidth="1"/>
    <col min="16129" max="16129" width="11.85546875" customWidth="1"/>
    <col min="16130" max="16131" width="10.28515625" customWidth="1"/>
    <col min="16132" max="16132" width="8.5703125" customWidth="1"/>
    <col min="16133" max="16133" width="9.28515625" customWidth="1"/>
    <col min="16134" max="16134" width="10.28515625" customWidth="1"/>
    <col min="16135" max="16135" width="10.140625" customWidth="1"/>
    <col min="16136" max="16136" width="10.42578125" customWidth="1"/>
    <col min="16137" max="16137" width="10.7109375" customWidth="1"/>
    <col min="16138" max="16138" width="10.42578125" customWidth="1"/>
    <col min="16139" max="16139" width="0" hidden="1" customWidth="1"/>
    <col min="16140" max="16140" width="10.28515625" customWidth="1"/>
    <col min="16141" max="16141" width="11.140625" customWidth="1"/>
    <col min="16142" max="16143" width="10.5703125" customWidth="1"/>
    <col min="16144" max="16144" width="11.140625" customWidth="1"/>
    <col min="16145" max="16145" width="11.42578125" customWidth="1"/>
    <col min="16146" max="16146" width="10.42578125" customWidth="1"/>
    <col min="16147" max="16147" width="11.140625" customWidth="1"/>
    <col min="16148" max="16148" width="12.42578125" customWidth="1"/>
  </cols>
  <sheetData>
    <row r="1" spans="1:20" ht="24" x14ac:dyDescent="0.4">
      <c r="B1" s="2" t="s">
        <v>0</v>
      </c>
      <c r="C1" s="2"/>
      <c r="E1" s="3"/>
      <c r="F1" s="4"/>
      <c r="H1" s="5" t="s">
        <v>63</v>
      </c>
      <c r="I1" s="6"/>
      <c r="J1" s="6"/>
      <c r="K1" s="7"/>
      <c r="L1" s="7"/>
      <c r="M1" s="7"/>
      <c r="N1" s="7" t="s">
        <v>1</v>
      </c>
      <c r="O1" s="7" t="s">
        <v>1</v>
      </c>
      <c r="P1" s="7" t="s">
        <v>1</v>
      </c>
      <c r="Q1" s="8" t="s">
        <v>1</v>
      </c>
      <c r="T1" t="s">
        <v>1</v>
      </c>
    </row>
    <row r="2" spans="1:20" ht="15.75" thickBot="1" x14ac:dyDescent="0.3"/>
    <row r="3" spans="1:20" ht="14.25" customHeight="1" thickTop="1" thickBot="1" x14ac:dyDescent="0.3">
      <c r="A3" s="9"/>
      <c r="B3" s="127" t="s">
        <v>2</v>
      </c>
      <c r="C3" s="128"/>
      <c r="D3" s="10">
        <v>9</v>
      </c>
      <c r="E3" s="11">
        <v>7</v>
      </c>
      <c r="F3" s="11">
        <v>1</v>
      </c>
      <c r="G3" s="11">
        <v>1</v>
      </c>
      <c r="H3" s="11">
        <v>2</v>
      </c>
      <c r="I3" s="11">
        <v>3</v>
      </c>
      <c r="J3" s="11">
        <v>1</v>
      </c>
      <c r="K3" s="11" t="s">
        <v>66</v>
      </c>
      <c r="L3" s="11"/>
      <c r="M3" s="11" t="s">
        <v>3</v>
      </c>
      <c r="N3" s="11">
        <v>2</v>
      </c>
      <c r="O3" s="12">
        <v>7</v>
      </c>
      <c r="P3" s="13"/>
      <c r="Q3" s="14" t="s">
        <v>1</v>
      </c>
      <c r="R3" s="15">
        <v>1</v>
      </c>
      <c r="S3" s="13">
        <v>61</v>
      </c>
      <c r="T3" s="129"/>
    </row>
    <row r="4" spans="1:20" ht="16.5" thickTop="1" thickBot="1" x14ac:dyDescent="0.3">
      <c r="A4" s="9"/>
      <c r="B4" s="111"/>
      <c r="C4" s="112"/>
      <c r="D4" s="16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7" t="s">
        <v>14</v>
      </c>
      <c r="O4" s="18" t="s">
        <v>15</v>
      </c>
      <c r="P4" s="19"/>
      <c r="Q4" s="20" t="s">
        <v>16</v>
      </c>
      <c r="R4" s="130" t="s">
        <v>17</v>
      </c>
      <c r="S4" s="131" t="s">
        <v>18</v>
      </c>
      <c r="T4" s="129"/>
    </row>
    <row r="5" spans="1:20" ht="14.25" customHeight="1" thickTop="1" thickBot="1" x14ac:dyDescent="0.3">
      <c r="A5" s="21"/>
      <c r="B5" s="113"/>
      <c r="C5" s="114"/>
      <c r="D5" s="24">
        <v>2212</v>
      </c>
      <c r="E5" s="25">
        <v>3322</v>
      </c>
      <c r="F5" s="25">
        <v>3421</v>
      </c>
      <c r="G5" s="25">
        <v>3429</v>
      </c>
      <c r="H5" s="25">
        <v>3631</v>
      </c>
      <c r="I5" s="25">
        <v>3632</v>
      </c>
      <c r="J5" s="25">
        <v>3412</v>
      </c>
      <c r="K5" s="25">
        <v>3745</v>
      </c>
      <c r="L5" s="25">
        <v>3745</v>
      </c>
      <c r="M5" s="25">
        <v>3745</v>
      </c>
      <c r="N5" s="25">
        <v>3729</v>
      </c>
      <c r="O5" s="26"/>
      <c r="P5" s="27" t="s">
        <v>18</v>
      </c>
      <c r="Q5" s="28" t="s">
        <v>19</v>
      </c>
      <c r="R5" s="130"/>
      <c r="S5" s="131"/>
      <c r="T5" s="129"/>
    </row>
    <row r="6" spans="1:20" ht="17.45" customHeight="1" thickTop="1" thickBot="1" x14ac:dyDescent="0.3">
      <c r="A6" s="29">
        <v>1</v>
      </c>
      <c r="B6" s="132" t="s">
        <v>20</v>
      </c>
      <c r="C6" s="119"/>
      <c r="D6" s="30">
        <f t="shared" ref="D6:P6" si="0">SUM(D7+D9)</f>
        <v>808000</v>
      </c>
      <c r="E6" s="31">
        <f t="shared" si="0"/>
        <v>481000</v>
      </c>
      <c r="F6" s="31">
        <f t="shared" si="0"/>
        <v>52000</v>
      </c>
      <c r="G6" s="31">
        <f t="shared" si="0"/>
        <v>1622000</v>
      </c>
      <c r="H6" s="31">
        <f t="shared" si="0"/>
        <v>126000</v>
      </c>
      <c r="I6" s="31">
        <f t="shared" si="0"/>
        <v>357500</v>
      </c>
      <c r="J6" s="31">
        <f t="shared" si="0"/>
        <v>604200</v>
      </c>
      <c r="K6" s="31">
        <f t="shared" si="0"/>
        <v>1067800</v>
      </c>
      <c r="L6" s="31">
        <f t="shared" si="0"/>
        <v>95000</v>
      </c>
      <c r="M6" s="31">
        <f t="shared" si="0"/>
        <v>864000</v>
      </c>
      <c r="N6" s="31">
        <f t="shared" si="0"/>
        <v>189000</v>
      </c>
      <c r="O6" s="32">
        <f t="shared" si="0"/>
        <v>290500</v>
      </c>
      <c r="P6" s="33">
        <f t="shared" si="0"/>
        <v>6557000</v>
      </c>
      <c r="Q6" s="34">
        <f>Q7+Q9</f>
        <v>591100</v>
      </c>
      <c r="R6" s="35">
        <f>SUM(R7+R9)</f>
        <v>330000</v>
      </c>
      <c r="S6" s="33">
        <f>S7+S9</f>
        <v>921100</v>
      </c>
      <c r="T6" s="33">
        <f>P6+S6</f>
        <v>7478100</v>
      </c>
    </row>
    <row r="7" spans="1:20" ht="17.45" customHeight="1" thickBot="1" x14ac:dyDescent="0.3">
      <c r="A7" s="36">
        <v>2</v>
      </c>
      <c r="B7" s="109" t="s">
        <v>21</v>
      </c>
      <c r="C7" s="110"/>
      <c r="D7" s="37">
        <v>610000</v>
      </c>
      <c r="E7" s="38">
        <v>397000</v>
      </c>
      <c r="F7" s="38">
        <v>52000</v>
      </c>
      <c r="G7" s="38">
        <v>328000</v>
      </c>
      <c r="H7" s="38">
        <v>126000</v>
      </c>
      <c r="I7" s="38">
        <v>76500</v>
      </c>
      <c r="J7" s="38">
        <v>168000</v>
      </c>
      <c r="K7" s="38">
        <v>903000</v>
      </c>
      <c r="L7" s="38">
        <v>95000</v>
      </c>
      <c r="M7" s="38">
        <v>745000</v>
      </c>
      <c r="N7" s="38">
        <v>168000</v>
      </c>
      <c r="O7" s="39">
        <v>217500</v>
      </c>
      <c r="P7" s="33">
        <f>SUM(D7:O7)</f>
        <v>3886000</v>
      </c>
      <c r="Q7" s="40">
        <v>550000</v>
      </c>
      <c r="R7" s="41">
        <v>330000</v>
      </c>
      <c r="S7" s="33">
        <f t="shared" ref="S7:S12" si="1">SUM(Q7:R7)</f>
        <v>880000</v>
      </c>
      <c r="T7" s="33">
        <f t="shared" ref="T7:T12" si="2">SUM(P7+S7)</f>
        <v>4766000</v>
      </c>
    </row>
    <row r="8" spans="1:20" ht="17.45" customHeight="1" thickBot="1" x14ac:dyDescent="0.3">
      <c r="A8" s="102">
        <v>3</v>
      </c>
      <c r="B8" s="109" t="s">
        <v>22</v>
      </c>
      <c r="C8" s="110"/>
      <c r="D8" s="37">
        <v>140000</v>
      </c>
      <c r="E8" s="38">
        <v>32000</v>
      </c>
      <c r="F8" s="38"/>
      <c r="G8" s="38"/>
      <c r="H8" s="38">
        <v>42000</v>
      </c>
      <c r="I8" s="38">
        <v>3500</v>
      </c>
      <c r="J8" s="38"/>
      <c r="K8" s="38">
        <v>430000</v>
      </c>
      <c r="L8" s="38">
        <v>1000</v>
      </c>
      <c r="M8" s="38">
        <v>325000</v>
      </c>
      <c r="N8" s="38">
        <v>115000</v>
      </c>
      <c r="O8" s="39">
        <v>7500</v>
      </c>
      <c r="P8" s="33">
        <f>SUM(D8:O8)</f>
        <v>1096000</v>
      </c>
      <c r="Q8" s="40">
        <v>84000</v>
      </c>
      <c r="R8" s="41">
        <v>315000</v>
      </c>
      <c r="S8" s="33">
        <f t="shared" si="1"/>
        <v>399000</v>
      </c>
      <c r="T8" s="33">
        <f t="shared" si="2"/>
        <v>1495000</v>
      </c>
    </row>
    <row r="9" spans="1:20" ht="17.45" customHeight="1" thickBot="1" x14ac:dyDescent="0.3">
      <c r="A9" s="29">
        <v>4</v>
      </c>
      <c r="B9" s="47" t="s">
        <v>23</v>
      </c>
      <c r="C9" s="103"/>
      <c r="D9" s="37">
        <f t="shared" ref="D9:R9" si="3">SUM(D10:D12)</f>
        <v>198000</v>
      </c>
      <c r="E9" s="38">
        <f t="shared" si="3"/>
        <v>84000</v>
      </c>
      <c r="F9" s="38">
        <f t="shared" si="3"/>
        <v>0</v>
      </c>
      <c r="G9" s="38">
        <f t="shared" si="3"/>
        <v>1294000</v>
      </c>
      <c r="H9" s="38">
        <f t="shared" si="3"/>
        <v>0</v>
      </c>
      <c r="I9" s="38">
        <f t="shared" si="3"/>
        <v>281000</v>
      </c>
      <c r="J9" s="38">
        <f t="shared" si="3"/>
        <v>436200</v>
      </c>
      <c r="K9" s="38">
        <f t="shared" si="3"/>
        <v>164800</v>
      </c>
      <c r="L9" s="38">
        <f t="shared" si="3"/>
        <v>0</v>
      </c>
      <c r="M9" s="38">
        <f t="shared" si="3"/>
        <v>119000</v>
      </c>
      <c r="N9" s="38">
        <f t="shared" si="3"/>
        <v>21000</v>
      </c>
      <c r="O9" s="39">
        <f t="shared" si="3"/>
        <v>73000</v>
      </c>
      <c r="P9" s="42">
        <f t="shared" si="3"/>
        <v>2671000</v>
      </c>
      <c r="Q9" s="40">
        <f t="shared" si="3"/>
        <v>41100</v>
      </c>
      <c r="R9" s="41">
        <f t="shared" si="3"/>
        <v>0</v>
      </c>
      <c r="S9" s="33">
        <f t="shared" si="1"/>
        <v>41100</v>
      </c>
      <c r="T9" s="33">
        <f t="shared" si="2"/>
        <v>2712100</v>
      </c>
    </row>
    <row r="10" spans="1:20" ht="17.45" customHeight="1" thickBot="1" x14ac:dyDescent="0.3">
      <c r="A10" s="36">
        <v>5</v>
      </c>
      <c r="B10" s="47" t="s">
        <v>24</v>
      </c>
      <c r="C10" s="103"/>
      <c r="D10" s="37">
        <v>100000</v>
      </c>
      <c r="E10" s="38">
        <v>19000</v>
      </c>
      <c r="F10" s="38"/>
      <c r="G10" s="38">
        <v>715000</v>
      </c>
      <c r="H10" s="38"/>
      <c r="I10" s="38">
        <v>231000</v>
      </c>
      <c r="J10" s="38">
        <v>432000</v>
      </c>
      <c r="K10" s="38">
        <v>33000</v>
      </c>
      <c r="L10" s="38"/>
      <c r="M10" s="38">
        <v>40000</v>
      </c>
      <c r="N10" s="38">
        <v>21000</v>
      </c>
      <c r="O10" s="39">
        <v>10000</v>
      </c>
      <c r="P10" s="33">
        <f t="shared" ref="P10:P28" si="4">SUM(D10:O10)</f>
        <v>1601000</v>
      </c>
      <c r="Q10" s="40">
        <v>1400</v>
      </c>
      <c r="R10" s="41"/>
      <c r="S10" s="33">
        <f t="shared" si="1"/>
        <v>1400</v>
      </c>
      <c r="T10" s="33">
        <f t="shared" si="2"/>
        <v>1602400</v>
      </c>
    </row>
    <row r="11" spans="1:20" ht="17.45" customHeight="1" thickBot="1" x14ac:dyDescent="0.3">
      <c r="A11" s="36">
        <v>6</v>
      </c>
      <c r="B11" s="109" t="s">
        <v>25</v>
      </c>
      <c r="C11" s="110"/>
      <c r="D11" s="37">
        <v>40000</v>
      </c>
      <c r="E11" s="38">
        <v>36000</v>
      </c>
      <c r="F11" s="38"/>
      <c r="G11" s="38">
        <v>579000</v>
      </c>
      <c r="H11" s="38"/>
      <c r="I11" s="38">
        <v>50000</v>
      </c>
      <c r="J11" s="38">
        <v>4200</v>
      </c>
      <c r="K11" s="38">
        <v>79800</v>
      </c>
      <c r="L11" s="38"/>
      <c r="M11" s="38">
        <v>37000</v>
      </c>
      <c r="N11" s="38"/>
      <c r="O11" s="32">
        <v>22000</v>
      </c>
      <c r="P11" s="33">
        <f t="shared" si="4"/>
        <v>848000</v>
      </c>
      <c r="Q11" s="34">
        <v>38000</v>
      </c>
      <c r="R11" s="41"/>
      <c r="S11" s="33">
        <f t="shared" si="1"/>
        <v>38000</v>
      </c>
      <c r="T11" s="33">
        <f t="shared" si="2"/>
        <v>886000</v>
      </c>
    </row>
    <row r="12" spans="1:20" ht="17.45" customHeight="1" thickBot="1" x14ac:dyDescent="0.3">
      <c r="A12" s="29">
        <v>7</v>
      </c>
      <c r="B12" s="109" t="s">
        <v>26</v>
      </c>
      <c r="C12" s="110"/>
      <c r="D12" s="37">
        <v>58000</v>
      </c>
      <c r="E12" s="38">
        <v>29000</v>
      </c>
      <c r="F12" s="38"/>
      <c r="G12" s="38"/>
      <c r="H12" s="38"/>
      <c r="I12" s="38"/>
      <c r="J12" s="38"/>
      <c r="K12" s="38">
        <v>52000</v>
      </c>
      <c r="L12" s="38"/>
      <c r="M12" s="38">
        <v>42000</v>
      </c>
      <c r="N12" s="38"/>
      <c r="O12" s="39">
        <v>41000</v>
      </c>
      <c r="P12" s="33">
        <f t="shared" si="4"/>
        <v>222000</v>
      </c>
      <c r="Q12" s="40">
        <v>1700</v>
      </c>
      <c r="R12" s="41"/>
      <c r="S12" s="33">
        <f t="shared" si="1"/>
        <v>1700</v>
      </c>
      <c r="T12" s="33">
        <f t="shared" si="2"/>
        <v>223700</v>
      </c>
    </row>
    <row r="13" spans="1:20" ht="17.45" customHeight="1" thickBot="1" x14ac:dyDescent="0.3">
      <c r="A13" s="36">
        <v>8</v>
      </c>
      <c r="B13" s="107" t="s">
        <v>27</v>
      </c>
      <c r="C13" s="108"/>
      <c r="D13" s="37">
        <v>473000</v>
      </c>
      <c r="E13" s="38">
        <v>370000</v>
      </c>
      <c r="F13" s="38">
        <v>55000</v>
      </c>
      <c r="G13" s="38">
        <v>315000</v>
      </c>
      <c r="H13" s="38">
        <v>83000</v>
      </c>
      <c r="I13" s="38">
        <v>72000</v>
      </c>
      <c r="J13" s="38">
        <v>170000</v>
      </c>
      <c r="K13" s="38">
        <v>472000</v>
      </c>
      <c r="L13" s="38">
        <v>95000</v>
      </c>
      <c r="M13" s="38">
        <v>420000</v>
      </c>
      <c r="N13" s="38">
        <v>55000</v>
      </c>
      <c r="O13" s="38">
        <v>210000</v>
      </c>
      <c r="P13" s="33">
        <f t="shared" si="4"/>
        <v>2790000</v>
      </c>
      <c r="Q13" s="40">
        <v>1050000</v>
      </c>
      <c r="R13" s="41">
        <v>-300000</v>
      </c>
      <c r="S13" s="33">
        <f t="shared" ref="S13:S14" si="5">SUM(Q13:R13)</f>
        <v>750000</v>
      </c>
      <c r="T13" s="33">
        <f t="shared" ref="T13:T14" si="6">SUM(P13+S13)</f>
        <v>3540000</v>
      </c>
    </row>
    <row r="14" spans="1:20" ht="17.45" customHeight="1" thickBot="1" x14ac:dyDescent="0.3">
      <c r="A14" s="36">
        <v>9</v>
      </c>
      <c r="B14" s="109" t="s">
        <v>28</v>
      </c>
      <c r="C14" s="110"/>
      <c r="D14" s="37">
        <v>74000</v>
      </c>
      <c r="E14" s="38">
        <v>53000</v>
      </c>
      <c r="F14" s="38">
        <v>53000</v>
      </c>
      <c r="G14" s="38">
        <v>157500</v>
      </c>
      <c r="H14" s="38">
        <v>21000</v>
      </c>
      <c r="I14" s="38"/>
      <c r="J14" s="38">
        <v>6000</v>
      </c>
      <c r="K14" s="38">
        <v>126000</v>
      </c>
      <c r="L14" s="38">
        <v>11000</v>
      </c>
      <c r="M14" s="38">
        <v>210000</v>
      </c>
      <c r="N14" s="38">
        <v>5500</v>
      </c>
      <c r="O14" s="39">
        <v>16000</v>
      </c>
      <c r="P14" s="33">
        <f t="shared" si="4"/>
        <v>733000</v>
      </c>
      <c r="Q14" s="40"/>
      <c r="R14" s="41">
        <v>42000</v>
      </c>
      <c r="S14" s="33">
        <f t="shared" si="5"/>
        <v>42000</v>
      </c>
      <c r="T14" s="33">
        <f t="shared" si="6"/>
        <v>775000</v>
      </c>
    </row>
    <row r="15" spans="1:20" ht="17.45" customHeight="1" thickBot="1" x14ac:dyDescent="0.3">
      <c r="A15" s="29">
        <v>10</v>
      </c>
      <c r="B15" s="115" t="s">
        <v>29</v>
      </c>
      <c r="C15" s="116"/>
      <c r="D15" s="43">
        <f>SUM(D16:D20)</f>
        <v>4129000</v>
      </c>
      <c r="E15" s="38">
        <f>SUM(E16:E20)</f>
        <v>1437000</v>
      </c>
      <c r="F15" s="38">
        <f t="shared" ref="F15:N15" si="7">SUM(F16:F20)</f>
        <v>224900</v>
      </c>
      <c r="G15" s="38">
        <f>SUM(G16:G20)</f>
        <v>1424300</v>
      </c>
      <c r="H15" s="38">
        <f t="shared" si="7"/>
        <v>1194500</v>
      </c>
      <c r="I15" s="38">
        <f t="shared" si="7"/>
        <v>1260800</v>
      </c>
      <c r="J15" s="38">
        <f t="shared" si="7"/>
        <v>243000</v>
      </c>
      <c r="K15" s="38">
        <f t="shared" si="7"/>
        <v>5063500</v>
      </c>
      <c r="L15" s="38">
        <f t="shared" si="7"/>
        <v>233300</v>
      </c>
      <c r="M15" s="38">
        <f t="shared" si="7"/>
        <v>4761000</v>
      </c>
      <c r="N15" s="38">
        <f t="shared" si="7"/>
        <v>1185000</v>
      </c>
      <c r="O15" s="39">
        <f>SUM(O16:O20)</f>
        <v>5250000</v>
      </c>
      <c r="P15" s="33">
        <f t="shared" si="4"/>
        <v>26406300</v>
      </c>
      <c r="Q15" s="40">
        <f>SUM(Q16:Q20)</f>
        <v>442300</v>
      </c>
      <c r="R15" s="41">
        <f>SUM(R16:R20)</f>
        <v>508000</v>
      </c>
      <c r="S15" s="33">
        <f t="shared" ref="S15:S28" si="8">SUM(Q15:R15)</f>
        <v>950300</v>
      </c>
      <c r="T15" s="33">
        <f>SUM(P15+S15)</f>
        <v>27356600</v>
      </c>
    </row>
    <row r="16" spans="1:20" ht="17.25" customHeight="1" thickBot="1" x14ac:dyDescent="0.3">
      <c r="A16" s="36">
        <v>11</v>
      </c>
      <c r="B16" s="47" t="s">
        <v>30</v>
      </c>
      <c r="C16" s="103"/>
      <c r="D16" s="37">
        <v>2977000</v>
      </c>
      <c r="E16" s="38">
        <v>1003000</v>
      </c>
      <c r="F16" s="38">
        <v>143000</v>
      </c>
      <c r="G16" s="38">
        <v>1038000</v>
      </c>
      <c r="H16" s="38">
        <v>862000</v>
      </c>
      <c r="I16" s="38">
        <v>900000</v>
      </c>
      <c r="J16" s="38">
        <v>170000</v>
      </c>
      <c r="K16" s="38">
        <v>3594000</v>
      </c>
      <c r="L16" s="38">
        <v>170000</v>
      </c>
      <c r="M16" s="38">
        <v>3384000</v>
      </c>
      <c r="N16" s="38">
        <v>850000</v>
      </c>
      <c r="O16" s="39">
        <v>3800000</v>
      </c>
      <c r="P16" s="33">
        <f t="shared" si="4"/>
        <v>18891000</v>
      </c>
      <c r="Q16" s="40">
        <v>320000</v>
      </c>
      <c r="R16" s="41">
        <v>355000</v>
      </c>
      <c r="S16" s="33">
        <f t="shared" si="8"/>
        <v>675000</v>
      </c>
      <c r="T16" s="33">
        <f>SUM(P16+S16)</f>
        <v>19566000</v>
      </c>
    </row>
    <row r="17" spans="1:22" ht="17.25" customHeight="1" thickBot="1" x14ac:dyDescent="0.3">
      <c r="A17" s="36">
        <v>12</v>
      </c>
      <c r="B17" s="109" t="s">
        <v>31</v>
      </c>
      <c r="C17" s="110"/>
      <c r="D17" s="37">
        <v>982000</v>
      </c>
      <c r="E17" s="38">
        <v>331000</v>
      </c>
      <c r="F17" s="38">
        <v>48000</v>
      </c>
      <c r="G17" s="38">
        <v>350000</v>
      </c>
      <c r="H17" s="38">
        <v>294000</v>
      </c>
      <c r="I17" s="38">
        <v>305000</v>
      </c>
      <c r="J17" s="38">
        <v>58000</v>
      </c>
      <c r="K17" s="38">
        <v>1210000</v>
      </c>
      <c r="L17" s="38">
        <v>58000</v>
      </c>
      <c r="M17" s="38">
        <v>1145000</v>
      </c>
      <c r="N17" s="38">
        <v>287000</v>
      </c>
      <c r="O17" s="39">
        <v>1285000</v>
      </c>
      <c r="P17" s="33">
        <f t="shared" si="4"/>
        <v>6353000</v>
      </c>
      <c r="Q17" s="40">
        <v>110000</v>
      </c>
      <c r="R17" s="41">
        <v>120000</v>
      </c>
      <c r="S17" s="33">
        <f t="shared" si="8"/>
        <v>230000</v>
      </c>
      <c r="T17" s="33">
        <f>SUM(P17+S17)</f>
        <v>6583000</v>
      </c>
    </row>
    <row r="18" spans="1:22" ht="18" customHeight="1" thickBot="1" x14ac:dyDescent="0.3">
      <c r="A18" s="36">
        <v>13</v>
      </c>
      <c r="B18" s="109" t="s">
        <v>32</v>
      </c>
      <c r="C18" s="110"/>
      <c r="D18" s="37">
        <v>35000</v>
      </c>
      <c r="E18" s="38">
        <v>11000</v>
      </c>
      <c r="F18" s="38">
        <v>2000</v>
      </c>
      <c r="G18" s="38">
        <v>1800</v>
      </c>
      <c r="H18" s="38">
        <v>5500</v>
      </c>
      <c r="I18" s="38">
        <v>7800</v>
      </c>
      <c r="J18" s="38">
        <v>8500</v>
      </c>
      <c r="K18" s="38">
        <v>36500</v>
      </c>
      <c r="L18" s="38">
        <v>1300</v>
      </c>
      <c r="M18" s="38">
        <v>31000</v>
      </c>
      <c r="N18" s="38">
        <v>10000</v>
      </c>
      <c r="O18" s="39">
        <v>38000</v>
      </c>
      <c r="P18" s="33">
        <f t="shared" si="4"/>
        <v>188400</v>
      </c>
      <c r="Q18" s="40">
        <v>5300</v>
      </c>
      <c r="R18" s="41">
        <v>4500</v>
      </c>
      <c r="S18" s="33">
        <f t="shared" si="8"/>
        <v>9800</v>
      </c>
      <c r="T18" s="33">
        <f>SUM(P18+S18)</f>
        <v>198200</v>
      </c>
    </row>
    <row r="19" spans="1:22" ht="17.45" customHeight="1" thickBot="1" x14ac:dyDescent="0.3">
      <c r="A19" s="36">
        <v>14</v>
      </c>
      <c r="B19" s="109" t="s">
        <v>33</v>
      </c>
      <c r="C19" s="110"/>
      <c r="D19" s="37">
        <v>60000</v>
      </c>
      <c r="E19" s="38">
        <v>21000</v>
      </c>
      <c r="F19" s="38">
        <v>2900</v>
      </c>
      <c r="G19" s="38">
        <v>20500</v>
      </c>
      <c r="H19" s="38">
        <v>17500</v>
      </c>
      <c r="I19" s="38">
        <v>18000</v>
      </c>
      <c r="J19" s="38">
        <v>4000</v>
      </c>
      <c r="K19" s="38">
        <v>73000</v>
      </c>
      <c r="L19" s="38">
        <v>4000</v>
      </c>
      <c r="M19" s="38">
        <v>69000</v>
      </c>
      <c r="N19" s="38">
        <v>17000</v>
      </c>
      <c r="O19" s="39">
        <v>77000</v>
      </c>
      <c r="P19" s="33">
        <f t="shared" si="4"/>
        <v>383900</v>
      </c>
      <c r="Q19" s="40">
        <v>7000</v>
      </c>
      <c r="R19" s="41">
        <v>7500</v>
      </c>
      <c r="S19" s="33">
        <f t="shared" si="8"/>
        <v>14500</v>
      </c>
      <c r="T19" s="33">
        <f>SUM(P19+S19)</f>
        <v>398400</v>
      </c>
      <c r="U19" t="s">
        <v>1</v>
      </c>
    </row>
    <row r="20" spans="1:22" ht="17.45" customHeight="1" thickBot="1" x14ac:dyDescent="0.3">
      <c r="A20" s="36">
        <v>15</v>
      </c>
      <c r="B20" s="109" t="s">
        <v>34</v>
      </c>
      <c r="C20" s="110"/>
      <c r="D20" s="37">
        <v>75000</v>
      </c>
      <c r="E20" s="38">
        <v>71000</v>
      </c>
      <c r="F20" s="38">
        <v>29000</v>
      </c>
      <c r="G20" s="38">
        <v>14000</v>
      </c>
      <c r="H20" s="38">
        <v>15500</v>
      </c>
      <c r="I20" s="38">
        <v>30000</v>
      </c>
      <c r="J20" s="38">
        <v>2500</v>
      </c>
      <c r="K20" s="38">
        <v>150000</v>
      </c>
      <c r="L20" s="38"/>
      <c r="M20" s="38">
        <v>132000</v>
      </c>
      <c r="N20" s="38">
        <v>21000</v>
      </c>
      <c r="O20" s="39">
        <v>50000</v>
      </c>
      <c r="P20" s="33">
        <f t="shared" si="4"/>
        <v>590000</v>
      </c>
      <c r="Q20" s="40"/>
      <c r="R20" s="40">
        <v>21000</v>
      </c>
      <c r="S20" s="33">
        <f t="shared" si="8"/>
        <v>21000</v>
      </c>
      <c r="T20" s="33">
        <f>P20+S20</f>
        <v>611000</v>
      </c>
    </row>
    <row r="21" spans="1:22" ht="17.45" customHeight="1" thickBot="1" x14ac:dyDescent="0.3">
      <c r="A21" s="36">
        <v>16</v>
      </c>
      <c r="B21" s="107" t="s">
        <v>35</v>
      </c>
      <c r="C21" s="110"/>
      <c r="D21" s="37">
        <v>2000</v>
      </c>
      <c r="E21" s="38"/>
      <c r="F21" s="38"/>
      <c r="G21" s="38"/>
      <c r="H21" s="38">
        <v>5000</v>
      </c>
      <c r="I21" s="38"/>
      <c r="J21" s="38"/>
      <c r="K21" s="38"/>
      <c r="L21" s="38"/>
      <c r="M21" s="44">
        <v>4500</v>
      </c>
      <c r="N21" s="44">
        <v>8000</v>
      </c>
      <c r="O21" s="45"/>
      <c r="P21" s="33">
        <f t="shared" si="4"/>
        <v>19500</v>
      </c>
      <c r="Q21" s="40">
        <v>45000</v>
      </c>
      <c r="R21" s="41">
        <v>30000</v>
      </c>
      <c r="S21" s="33">
        <f t="shared" si="8"/>
        <v>75000</v>
      </c>
      <c r="T21" s="33">
        <f t="shared" ref="T21:T27" si="9">SUM(P21+S21)</f>
        <v>94500</v>
      </c>
    </row>
    <row r="22" spans="1:22" ht="17.45" customHeight="1" thickBot="1" x14ac:dyDescent="0.3">
      <c r="A22" s="36">
        <v>17</v>
      </c>
      <c r="B22" s="109" t="s">
        <v>36</v>
      </c>
      <c r="C22" s="110"/>
      <c r="D22" s="37"/>
      <c r="E22" s="38"/>
      <c r="F22" s="38"/>
      <c r="G22" s="38"/>
      <c r="H22" s="38">
        <v>5000</v>
      </c>
      <c r="I22" s="38"/>
      <c r="J22" s="38"/>
      <c r="K22" s="38"/>
      <c r="L22" s="38"/>
      <c r="M22" s="38">
        <v>4500</v>
      </c>
      <c r="N22" s="38">
        <v>8000</v>
      </c>
      <c r="O22" s="39"/>
      <c r="P22" s="33">
        <f t="shared" si="4"/>
        <v>17500</v>
      </c>
      <c r="Q22" s="40">
        <v>45000</v>
      </c>
      <c r="R22" s="41">
        <v>30000</v>
      </c>
      <c r="S22" s="33">
        <f t="shared" si="8"/>
        <v>75000</v>
      </c>
      <c r="T22" s="33">
        <f t="shared" si="9"/>
        <v>92500</v>
      </c>
    </row>
    <row r="23" spans="1:22" ht="17.45" customHeight="1" thickBot="1" x14ac:dyDescent="0.3">
      <c r="A23" s="36">
        <v>18</v>
      </c>
      <c r="B23" s="107" t="s">
        <v>37</v>
      </c>
      <c r="C23" s="110"/>
      <c r="D23" s="37">
        <v>62000</v>
      </c>
      <c r="E23" s="38">
        <v>10000</v>
      </c>
      <c r="F23" s="38"/>
      <c r="G23" s="38">
        <v>30000</v>
      </c>
      <c r="H23" s="38">
        <v>9000</v>
      </c>
      <c r="I23" s="38">
        <v>40000</v>
      </c>
      <c r="J23" s="38"/>
      <c r="K23" s="38">
        <v>35000</v>
      </c>
      <c r="L23" s="38"/>
      <c r="M23" s="38">
        <v>30000</v>
      </c>
      <c r="N23" s="38">
        <v>10000</v>
      </c>
      <c r="O23" s="39">
        <v>5000</v>
      </c>
      <c r="P23" s="33">
        <f t="shared" si="4"/>
        <v>231000</v>
      </c>
      <c r="Q23" s="40">
        <v>11000</v>
      </c>
      <c r="R23" s="41">
        <v>32000</v>
      </c>
      <c r="S23" s="33">
        <f t="shared" si="8"/>
        <v>43000</v>
      </c>
      <c r="T23" s="33">
        <f t="shared" si="9"/>
        <v>274000</v>
      </c>
    </row>
    <row r="24" spans="1:22" ht="17.45" customHeight="1" thickBot="1" x14ac:dyDescent="0.3">
      <c r="A24" s="36">
        <v>19</v>
      </c>
      <c r="B24" s="104" t="s">
        <v>38</v>
      </c>
      <c r="C24" s="103"/>
      <c r="D24" s="37">
        <v>300000</v>
      </c>
      <c r="E24" s="38">
        <v>30000</v>
      </c>
      <c r="F24" s="38">
        <v>10000</v>
      </c>
      <c r="G24" s="38">
        <v>1500000</v>
      </c>
      <c r="H24" s="38">
        <v>180000</v>
      </c>
      <c r="I24" s="38">
        <v>150000</v>
      </c>
      <c r="J24" s="38">
        <v>320000</v>
      </c>
      <c r="K24" s="38">
        <v>300000</v>
      </c>
      <c r="L24" s="38"/>
      <c r="M24" s="38">
        <v>600000</v>
      </c>
      <c r="N24" s="38">
        <v>190000</v>
      </c>
      <c r="O24" s="39">
        <v>25000</v>
      </c>
      <c r="P24" s="33">
        <f t="shared" si="4"/>
        <v>3605000</v>
      </c>
      <c r="Q24" s="40"/>
      <c r="R24" s="41">
        <v>142000</v>
      </c>
      <c r="S24" s="33">
        <f t="shared" si="8"/>
        <v>142000</v>
      </c>
      <c r="T24" s="33">
        <f t="shared" si="9"/>
        <v>3747000</v>
      </c>
    </row>
    <row r="25" spans="1:22" ht="17.45" customHeight="1" thickBot="1" x14ac:dyDescent="0.3">
      <c r="A25" s="36">
        <v>20</v>
      </c>
      <c r="B25" s="47" t="s">
        <v>39</v>
      </c>
      <c r="C25" s="103"/>
      <c r="D25" s="37">
        <v>285300</v>
      </c>
      <c r="E25" s="38">
        <v>27000</v>
      </c>
      <c r="F25" s="38">
        <v>7500</v>
      </c>
      <c r="G25" s="38">
        <v>1353000</v>
      </c>
      <c r="H25" s="38">
        <v>159000</v>
      </c>
      <c r="I25" s="38">
        <v>82300</v>
      </c>
      <c r="J25" s="38">
        <v>299000</v>
      </c>
      <c r="K25" s="38">
        <v>230000</v>
      </c>
      <c r="L25" s="38"/>
      <c r="M25" s="38">
        <v>542000</v>
      </c>
      <c r="N25" s="38">
        <v>172000</v>
      </c>
      <c r="O25" s="39"/>
      <c r="P25" s="33">
        <f t="shared" si="4"/>
        <v>3157100</v>
      </c>
      <c r="Q25" s="40"/>
      <c r="R25" s="41">
        <v>142000</v>
      </c>
      <c r="S25" s="33">
        <f t="shared" si="8"/>
        <v>142000</v>
      </c>
      <c r="T25" s="33">
        <f t="shared" si="9"/>
        <v>3299100</v>
      </c>
    </row>
    <row r="26" spans="1:22" ht="17.45" customHeight="1" thickBot="1" x14ac:dyDescent="0.3">
      <c r="A26" s="36">
        <v>21</v>
      </c>
      <c r="B26" s="47" t="s">
        <v>40</v>
      </c>
      <c r="C26" s="103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3">
        <f t="shared" si="4"/>
        <v>0</v>
      </c>
      <c r="Q26" s="40"/>
      <c r="R26" s="41"/>
      <c r="S26" s="33">
        <f t="shared" si="8"/>
        <v>0</v>
      </c>
      <c r="T26" s="33">
        <f t="shared" si="9"/>
        <v>0</v>
      </c>
    </row>
    <row r="27" spans="1:22" ht="17.45" customHeight="1" thickBot="1" x14ac:dyDescent="0.3">
      <c r="A27" s="36">
        <v>22</v>
      </c>
      <c r="B27" s="47" t="s">
        <v>41</v>
      </c>
      <c r="C27" s="48">
        <f>O28/(T28-O28)</f>
        <v>0.15738802048590028</v>
      </c>
      <c r="D27" s="37">
        <f t="shared" ref="D27:N27" si="10">$C$27*D28</f>
        <v>908758.43028558826</v>
      </c>
      <c r="E27" s="38">
        <f t="shared" si="10"/>
        <v>366399.31169117586</v>
      </c>
      <c r="F27" s="38">
        <f t="shared" si="10"/>
        <v>53810.964204129305</v>
      </c>
      <c r="G27" s="38">
        <f t="shared" si="10"/>
        <v>769832.02460268408</v>
      </c>
      <c r="H27" s="38">
        <f t="shared" si="10"/>
        <v>251427.36272622569</v>
      </c>
      <c r="I27" s="38">
        <f t="shared" si="10"/>
        <v>295936.69491963828</v>
      </c>
      <c r="J27" s="38">
        <f t="shared" si="10"/>
        <v>210459.26099374585</v>
      </c>
      <c r="K27" s="38">
        <f t="shared" si="10"/>
        <v>1092005.3025373218</v>
      </c>
      <c r="L27" s="38">
        <f t="shared" si="10"/>
        <v>66622.349071681587</v>
      </c>
      <c r="M27" s="38">
        <f t="shared" si="10"/>
        <v>1051273.2828355709</v>
      </c>
      <c r="N27" s="38">
        <f t="shared" si="10"/>
        <v>257644.18953541876</v>
      </c>
      <c r="O27" s="38">
        <v>-5780500</v>
      </c>
      <c r="P27" s="33">
        <f t="shared" si="4"/>
        <v>-456330.8265968198</v>
      </c>
      <c r="Q27" s="40">
        <f>C27*Q28</f>
        <v>336715.93102753506</v>
      </c>
      <c r="R27" s="40">
        <f>C27*R28</f>
        <v>119614.89556928421</v>
      </c>
      <c r="S27" s="33">
        <f t="shared" si="8"/>
        <v>456330.82659681927</v>
      </c>
      <c r="T27" s="49">
        <f t="shared" si="9"/>
        <v>-5.2386894822120667E-10</v>
      </c>
      <c r="V27" s="46"/>
    </row>
    <row r="28" spans="1:22" ht="17.45" customHeight="1" thickBot="1" x14ac:dyDescent="0.3">
      <c r="A28" s="50">
        <v>23</v>
      </c>
      <c r="B28" s="125" t="s">
        <v>42</v>
      </c>
      <c r="C28" s="126"/>
      <c r="D28" s="51">
        <v>5774000</v>
      </c>
      <c r="E28" s="52">
        <v>2328000</v>
      </c>
      <c r="F28" s="52">
        <v>341900</v>
      </c>
      <c r="G28" s="52">
        <v>4891300</v>
      </c>
      <c r="H28" s="52">
        <v>1597500</v>
      </c>
      <c r="I28" s="52">
        <v>1880300</v>
      </c>
      <c r="J28" s="52">
        <v>1337200</v>
      </c>
      <c r="K28" s="52">
        <v>6938300</v>
      </c>
      <c r="L28" s="52">
        <v>423300</v>
      </c>
      <c r="M28" s="52">
        <v>6679500</v>
      </c>
      <c r="N28" s="52">
        <v>1637000</v>
      </c>
      <c r="O28" s="53">
        <v>5780500</v>
      </c>
      <c r="P28" s="54">
        <f t="shared" si="4"/>
        <v>39608800</v>
      </c>
      <c r="Q28" s="55">
        <v>2139400</v>
      </c>
      <c r="R28" s="56">
        <v>760000</v>
      </c>
      <c r="S28" s="54">
        <f t="shared" si="8"/>
        <v>2899400</v>
      </c>
      <c r="T28" s="54">
        <f>P28+S28</f>
        <v>42508200</v>
      </c>
    </row>
    <row r="29" spans="1:22" ht="17.45" customHeight="1" thickTop="1" thickBot="1" x14ac:dyDescent="0.3">
      <c r="A29" s="61">
        <v>24</v>
      </c>
      <c r="B29" s="123" t="s">
        <v>61</v>
      </c>
      <c r="C29" s="124"/>
      <c r="D29" s="57">
        <f>SUM(D7+D9+D13+D15+D21+D23+D24+D26+D27)</f>
        <v>6682758.4302855879</v>
      </c>
      <c r="E29" s="58">
        <f t="shared" ref="E29:T29" si="11">SUM(E7+E9+E13+E15+E21+E23+E24+E26+E27)</f>
        <v>2694399.3116911757</v>
      </c>
      <c r="F29" s="58">
        <f t="shared" si="11"/>
        <v>395710.9642041293</v>
      </c>
      <c r="G29" s="58">
        <f t="shared" si="11"/>
        <v>5661132.0246026842</v>
      </c>
      <c r="H29" s="58">
        <f t="shared" si="11"/>
        <v>1848927.3627262258</v>
      </c>
      <c r="I29" s="58">
        <f t="shared" si="11"/>
        <v>2176236.6949196383</v>
      </c>
      <c r="J29" s="58">
        <f t="shared" si="11"/>
        <v>1547659.2609937459</v>
      </c>
      <c r="K29" s="58">
        <f>SUM(K7+K9+K13+K15+K21+K23+K24+K26+K27)</f>
        <v>8030305.302537322</v>
      </c>
      <c r="L29" s="58">
        <f t="shared" si="11"/>
        <v>489922.34907168162</v>
      </c>
      <c r="M29" s="58">
        <f t="shared" si="11"/>
        <v>7730773.2828355711</v>
      </c>
      <c r="N29" s="58">
        <f t="shared" si="11"/>
        <v>1894644.1895354188</v>
      </c>
      <c r="O29" s="59">
        <f>SUM(O7+O9+O13+O15+O21+O23+O24+O26+O27)</f>
        <v>0</v>
      </c>
      <c r="P29" s="57">
        <f>SUM(P7+P9+P13+P15+P21+P23+P24+P26+P27)</f>
        <v>39152469.173403181</v>
      </c>
      <c r="Q29" s="57">
        <f>SUM(Q7+Q9+Q13+Q15+Q21+Q23+Q24+Q26+Q27)</f>
        <v>2476115.9310275349</v>
      </c>
      <c r="R29" s="59">
        <f>SUM(R7+R9+R13+R15+R21+R23+R24+R26+R27)</f>
        <v>861614.89556928421</v>
      </c>
      <c r="S29" s="57">
        <f t="shared" si="11"/>
        <v>3337730.8265968193</v>
      </c>
      <c r="T29" s="60">
        <f t="shared" si="11"/>
        <v>42490200</v>
      </c>
    </row>
    <row r="30" spans="1:22" ht="17.45" customHeight="1" thickTop="1" thickBot="1" x14ac:dyDescent="0.3">
      <c r="A30" s="61">
        <v>25</v>
      </c>
      <c r="B30" s="64"/>
      <c r="C30" s="65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33"/>
      <c r="Q30" s="34"/>
      <c r="R30" s="35"/>
      <c r="S30" s="33"/>
      <c r="T30" s="66"/>
    </row>
    <row r="31" spans="1:22" ht="17.45" customHeight="1" thickTop="1" thickBot="1" x14ac:dyDescent="0.3">
      <c r="A31" s="29">
        <v>26</v>
      </c>
      <c r="B31" s="118" t="s">
        <v>43</v>
      </c>
      <c r="C31" s="119"/>
      <c r="D31" s="67"/>
      <c r="E31" s="68"/>
      <c r="F31" s="68"/>
      <c r="G31" s="68">
        <v>2200000</v>
      </c>
      <c r="H31" s="68">
        <v>50000</v>
      </c>
      <c r="I31" s="68">
        <v>790000</v>
      </c>
      <c r="J31" s="68">
        <v>48000</v>
      </c>
      <c r="K31" s="68">
        <v>100000</v>
      </c>
      <c r="L31" s="68"/>
      <c r="M31" s="68">
        <v>150000</v>
      </c>
      <c r="N31" s="68">
        <v>11000</v>
      </c>
      <c r="O31" s="69"/>
      <c r="P31" s="70">
        <f t="shared" ref="P31:P41" si="12">SUM(D31:O31)</f>
        <v>3349000</v>
      </c>
      <c r="Q31" s="71">
        <v>3475000</v>
      </c>
      <c r="R31" s="72">
        <v>780000</v>
      </c>
      <c r="S31" s="70">
        <f t="shared" ref="S31:S41" si="13">SUM(Q31:R31)</f>
        <v>4255000</v>
      </c>
      <c r="T31" s="33">
        <f t="shared" ref="T31:T39" si="14">SUM(P31+S31)</f>
        <v>7604000</v>
      </c>
    </row>
    <row r="32" spans="1:22" ht="17.45" customHeight="1" thickBot="1" x14ac:dyDescent="0.3">
      <c r="A32" s="36">
        <v>27</v>
      </c>
      <c r="B32" s="122" t="s">
        <v>44</v>
      </c>
      <c r="C32" s="110"/>
      <c r="D32" s="37"/>
      <c r="E32" s="38"/>
      <c r="F32" s="38"/>
      <c r="G32" s="38">
        <v>55000</v>
      </c>
      <c r="H32" s="38"/>
      <c r="I32" s="38"/>
      <c r="J32" s="38"/>
      <c r="K32" s="38">
        <v>105000</v>
      </c>
      <c r="L32" s="38"/>
      <c r="M32" s="38"/>
      <c r="N32" s="38"/>
      <c r="O32" s="39"/>
      <c r="P32" s="42">
        <f t="shared" si="12"/>
        <v>160000</v>
      </c>
      <c r="Q32" s="40"/>
      <c r="R32" s="41"/>
      <c r="S32" s="33">
        <f t="shared" si="13"/>
        <v>0</v>
      </c>
      <c r="T32" s="33">
        <f t="shared" si="14"/>
        <v>160000</v>
      </c>
    </row>
    <row r="33" spans="1:20" ht="17.45" customHeight="1" thickBot="1" x14ac:dyDescent="0.3">
      <c r="A33" s="36">
        <v>28</v>
      </c>
      <c r="B33" s="122" t="s">
        <v>45</v>
      </c>
      <c r="C33" s="110"/>
      <c r="D33" s="37">
        <v>200000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42">
        <f t="shared" si="12"/>
        <v>200000</v>
      </c>
      <c r="Q33" s="40"/>
      <c r="R33" s="41"/>
      <c r="S33" s="33">
        <f t="shared" si="13"/>
        <v>0</v>
      </c>
      <c r="T33" s="33">
        <f t="shared" si="14"/>
        <v>200000</v>
      </c>
    </row>
    <row r="34" spans="1:20" ht="17.45" customHeight="1" thickBot="1" x14ac:dyDescent="0.3">
      <c r="A34" s="36">
        <v>29</v>
      </c>
      <c r="B34" s="122" t="s">
        <v>46</v>
      </c>
      <c r="C34" s="110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42">
        <f t="shared" si="12"/>
        <v>0</v>
      </c>
      <c r="Q34" s="40"/>
      <c r="R34" s="41"/>
      <c r="S34" s="33">
        <f t="shared" si="13"/>
        <v>0</v>
      </c>
      <c r="T34" s="33">
        <f t="shared" si="14"/>
        <v>0</v>
      </c>
    </row>
    <row r="35" spans="1:20" ht="17.45" customHeight="1" thickBot="1" x14ac:dyDescent="0.3">
      <c r="A35" s="36">
        <v>30</v>
      </c>
      <c r="B35" s="122" t="s">
        <v>47</v>
      </c>
      <c r="C35" s="110"/>
      <c r="D35" s="73">
        <v>5654191</v>
      </c>
      <c r="E35" s="74">
        <v>2667399</v>
      </c>
      <c r="F35" s="74">
        <v>388211</v>
      </c>
      <c r="G35" s="74">
        <v>2053132</v>
      </c>
      <c r="H35" s="74">
        <v>1639927</v>
      </c>
      <c r="I35" s="74">
        <v>1303937</v>
      </c>
      <c r="J35" s="74">
        <v>1200659</v>
      </c>
      <c r="K35" s="74">
        <v>7095305</v>
      </c>
      <c r="L35" s="74">
        <v>489922</v>
      </c>
      <c r="M35" s="74">
        <v>6678773</v>
      </c>
      <c r="N35" s="74">
        <v>1710644</v>
      </c>
      <c r="O35" s="75"/>
      <c r="P35" s="76">
        <f t="shared" si="12"/>
        <v>30882100</v>
      </c>
      <c r="Q35" s="77"/>
      <c r="R35" s="78"/>
      <c r="S35" s="76">
        <f t="shared" si="13"/>
        <v>0</v>
      </c>
      <c r="T35" s="79">
        <f t="shared" si="14"/>
        <v>30882100</v>
      </c>
    </row>
    <row r="36" spans="1:20" ht="17.45" customHeight="1" thickBot="1" x14ac:dyDescent="0.3">
      <c r="A36" s="36">
        <v>31</v>
      </c>
      <c r="B36" s="122" t="s">
        <v>48</v>
      </c>
      <c r="C36" s="110"/>
      <c r="D36" s="73">
        <v>285300</v>
      </c>
      <c r="E36" s="74">
        <v>27000</v>
      </c>
      <c r="F36" s="74">
        <v>7500</v>
      </c>
      <c r="G36" s="74">
        <v>1353000</v>
      </c>
      <c r="H36" s="74">
        <v>159000</v>
      </c>
      <c r="I36" s="74">
        <v>82300</v>
      </c>
      <c r="J36" s="74">
        <v>299000</v>
      </c>
      <c r="K36" s="74">
        <v>178000</v>
      </c>
      <c r="L36" s="74"/>
      <c r="M36" s="74">
        <v>426000</v>
      </c>
      <c r="N36" s="74">
        <v>79000</v>
      </c>
      <c r="O36" s="75"/>
      <c r="P36" s="76">
        <f t="shared" si="12"/>
        <v>2896100</v>
      </c>
      <c r="Q36" s="77"/>
      <c r="R36" s="78"/>
      <c r="S36" s="76">
        <f t="shared" si="13"/>
        <v>0</v>
      </c>
      <c r="T36" s="79">
        <f t="shared" si="14"/>
        <v>2896100</v>
      </c>
    </row>
    <row r="37" spans="1:20" ht="17.45" customHeight="1" thickBot="1" x14ac:dyDescent="0.3">
      <c r="A37" s="36">
        <v>32</v>
      </c>
      <c r="B37" s="122" t="s">
        <v>49</v>
      </c>
      <c r="C37" s="110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  <c r="P37" s="76">
        <f t="shared" si="12"/>
        <v>0</v>
      </c>
      <c r="Q37" s="77"/>
      <c r="R37" s="78"/>
      <c r="S37" s="76">
        <f t="shared" si="13"/>
        <v>0</v>
      </c>
      <c r="T37" s="79">
        <f t="shared" si="14"/>
        <v>0</v>
      </c>
    </row>
    <row r="38" spans="1:20" ht="17.45" customHeight="1" thickBot="1" x14ac:dyDescent="0.3">
      <c r="A38" s="36">
        <v>33</v>
      </c>
      <c r="B38" s="122" t="s">
        <v>50</v>
      </c>
      <c r="C38" s="110"/>
      <c r="D38" s="37"/>
      <c r="E38" s="38"/>
      <c r="F38" s="38"/>
      <c r="G38" s="38"/>
      <c r="H38" s="38"/>
      <c r="I38" s="38"/>
      <c r="J38" s="38"/>
      <c r="K38" s="38"/>
      <c r="L38" s="38"/>
      <c r="M38" s="38">
        <v>360000</v>
      </c>
      <c r="N38" s="38"/>
      <c r="O38" s="39"/>
      <c r="P38" s="42">
        <f t="shared" si="12"/>
        <v>360000</v>
      </c>
      <c r="Q38" s="40"/>
      <c r="R38" s="41"/>
      <c r="S38" s="42">
        <f t="shared" si="13"/>
        <v>0</v>
      </c>
      <c r="T38" s="42">
        <f t="shared" si="14"/>
        <v>360000</v>
      </c>
    </row>
    <row r="39" spans="1:20" ht="17.45" customHeight="1" thickBot="1" x14ac:dyDescent="0.3">
      <c r="A39" s="36">
        <v>34</v>
      </c>
      <c r="B39" s="122" t="s">
        <v>51</v>
      </c>
      <c r="C39" s="110"/>
      <c r="D39" s="37"/>
      <c r="E39" s="38"/>
      <c r="F39" s="38"/>
      <c r="G39" s="38"/>
      <c r="H39" s="38"/>
      <c r="I39" s="38"/>
      <c r="J39" s="38"/>
      <c r="K39" s="38">
        <v>52000</v>
      </c>
      <c r="L39" s="38"/>
      <c r="M39" s="38">
        <v>116000</v>
      </c>
      <c r="N39" s="38">
        <v>94000</v>
      </c>
      <c r="O39" s="39"/>
      <c r="P39" s="42">
        <f t="shared" si="12"/>
        <v>262000</v>
      </c>
      <c r="Q39" s="40"/>
      <c r="R39" s="41">
        <v>126000</v>
      </c>
      <c r="S39" s="42">
        <f t="shared" si="13"/>
        <v>126000</v>
      </c>
      <c r="T39" s="42">
        <f t="shared" si="14"/>
        <v>388000</v>
      </c>
    </row>
    <row r="40" spans="1:20" ht="17.45" customHeight="1" thickBot="1" x14ac:dyDescent="0.3">
      <c r="A40" s="36">
        <v>35</v>
      </c>
      <c r="B40" s="122" t="s">
        <v>52</v>
      </c>
      <c r="C40" s="110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42">
        <f t="shared" si="12"/>
        <v>0</v>
      </c>
      <c r="Q40" s="40"/>
      <c r="R40" s="41"/>
      <c r="S40" s="42">
        <f t="shared" si="13"/>
        <v>0</v>
      </c>
      <c r="T40" s="42"/>
    </row>
    <row r="41" spans="1:20" ht="17.45" customHeight="1" thickBot="1" x14ac:dyDescent="0.3">
      <c r="A41" s="50">
        <v>36</v>
      </c>
      <c r="B41" s="80"/>
      <c r="C41" s="81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4"/>
      <c r="P41" s="54">
        <f t="shared" si="12"/>
        <v>0</v>
      </c>
      <c r="Q41" s="85"/>
      <c r="R41" s="86"/>
      <c r="S41" s="54">
        <f t="shared" si="13"/>
        <v>0</v>
      </c>
      <c r="T41" s="54">
        <f>SUM(P41+S41)</f>
        <v>0</v>
      </c>
    </row>
    <row r="42" spans="1:20" ht="17.45" customHeight="1" thickTop="1" thickBot="1" x14ac:dyDescent="0.3">
      <c r="A42" s="61">
        <v>37</v>
      </c>
      <c r="B42" s="117" t="s">
        <v>53</v>
      </c>
      <c r="C42" s="106"/>
      <c r="D42" s="57">
        <f>SUM(D31:D41)</f>
        <v>6139491</v>
      </c>
      <c r="E42" s="58">
        <f t="shared" ref="E42:R42" si="15">SUM(E31:E41)</f>
        <v>2694399</v>
      </c>
      <c r="F42" s="58">
        <f t="shared" si="15"/>
        <v>395711</v>
      </c>
      <c r="G42" s="58">
        <f t="shared" si="15"/>
        <v>5661132</v>
      </c>
      <c r="H42" s="58">
        <f>SUM(H31:H41)</f>
        <v>1848927</v>
      </c>
      <c r="I42" s="58">
        <f t="shared" si="15"/>
        <v>2176237</v>
      </c>
      <c r="J42" s="58">
        <f t="shared" si="15"/>
        <v>1547659</v>
      </c>
      <c r="K42" s="58">
        <f t="shared" si="15"/>
        <v>7530305</v>
      </c>
      <c r="L42" s="58">
        <f t="shared" si="15"/>
        <v>489922</v>
      </c>
      <c r="M42" s="58">
        <f t="shared" si="15"/>
        <v>7730773</v>
      </c>
      <c r="N42" s="58">
        <f t="shared" si="15"/>
        <v>1894644</v>
      </c>
      <c r="O42" s="59">
        <f t="shared" si="15"/>
        <v>0</v>
      </c>
      <c r="P42" s="60">
        <f>SUM(P31:P41)</f>
        <v>38109200</v>
      </c>
      <c r="Q42" s="62">
        <f t="shared" si="15"/>
        <v>3475000</v>
      </c>
      <c r="R42" s="63">
        <f t="shared" si="15"/>
        <v>906000</v>
      </c>
      <c r="S42" s="60">
        <f>SUM(S31:S41)</f>
        <v>4381000</v>
      </c>
      <c r="T42" s="60">
        <f>SUM(T31:T41)</f>
        <v>42490200</v>
      </c>
    </row>
    <row r="43" spans="1:20" ht="17.45" customHeight="1" thickTop="1" thickBot="1" x14ac:dyDescent="0.3">
      <c r="A43" s="29">
        <v>38</v>
      </c>
      <c r="B43" s="118" t="s">
        <v>54</v>
      </c>
      <c r="C43" s="119"/>
      <c r="D43" s="30">
        <f t="shared" ref="D43:O43" si="16">SUM(D42-D29)</f>
        <v>-543267.43028558791</v>
      </c>
      <c r="E43" s="31">
        <f t="shared" si="16"/>
        <v>-0.31169117568060756</v>
      </c>
      <c r="F43" s="31">
        <f t="shared" si="16"/>
        <v>3.5795870702713728E-2</v>
      </c>
      <c r="G43" s="31">
        <f t="shared" si="16"/>
        <v>-2.4602684192359447E-2</v>
      </c>
      <c r="H43" s="31">
        <f t="shared" si="16"/>
        <v>-0.36272622575052083</v>
      </c>
      <c r="I43" s="31">
        <f t="shared" si="16"/>
        <v>0.3050803616642952</v>
      </c>
      <c r="J43" s="31">
        <f t="shared" si="16"/>
        <v>-0.26099374587647617</v>
      </c>
      <c r="K43" s="31">
        <f t="shared" si="16"/>
        <v>-500000.30253732204</v>
      </c>
      <c r="L43" s="31">
        <f t="shared" si="16"/>
        <v>-0.34907168161589652</v>
      </c>
      <c r="M43" s="31">
        <f t="shared" si="16"/>
        <v>-0.2828355710953474</v>
      </c>
      <c r="N43" s="31">
        <f t="shared" si="16"/>
        <v>-0.18953541875816882</v>
      </c>
      <c r="O43" s="32">
        <f t="shared" si="16"/>
        <v>0</v>
      </c>
      <c r="P43" s="33">
        <f t="shared" ref="P43:P48" si="17">SUM(D43:O43)</f>
        <v>-1043269.1734031806</v>
      </c>
      <c r="Q43" s="34">
        <f>SUM(Q42-Q29)</f>
        <v>998884.06897246512</v>
      </c>
      <c r="R43" s="35">
        <f>SUM(R42-R29)</f>
        <v>44385.104430715786</v>
      </c>
      <c r="S43" s="33">
        <f>SUM(Q43:R43)</f>
        <v>1043269.1734031809</v>
      </c>
      <c r="T43" s="33">
        <f>T42-T29</f>
        <v>0</v>
      </c>
    </row>
    <row r="44" spans="1:20" ht="17.45" customHeight="1" thickBot="1" x14ac:dyDescent="0.3">
      <c r="A44" s="36">
        <v>39</v>
      </c>
      <c r="B44" s="109" t="s">
        <v>55</v>
      </c>
      <c r="C44" s="11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33">
        <f t="shared" si="17"/>
        <v>0</v>
      </c>
      <c r="Q44" s="34"/>
      <c r="R44" s="35"/>
      <c r="S44" s="33"/>
      <c r="T44" s="87">
        <f>SUM(P44+S44)</f>
        <v>0</v>
      </c>
    </row>
    <row r="45" spans="1:20" ht="17.45" customHeight="1" thickBot="1" x14ac:dyDescent="0.3">
      <c r="A45" s="36">
        <v>40</v>
      </c>
      <c r="B45" s="109" t="s">
        <v>56</v>
      </c>
      <c r="C45" s="110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33">
        <f t="shared" si="17"/>
        <v>0</v>
      </c>
      <c r="Q45" s="40"/>
      <c r="R45" s="41"/>
      <c r="S45" s="33">
        <f>SUM(Q45:R45)</f>
        <v>0</v>
      </c>
      <c r="T45" s="87">
        <f>SUM(P45+S45)</f>
        <v>0</v>
      </c>
    </row>
    <row r="46" spans="1:20" ht="17.45" customHeight="1" thickBot="1" x14ac:dyDescent="0.3">
      <c r="A46" s="36">
        <v>41</v>
      </c>
      <c r="B46" s="109" t="s">
        <v>57</v>
      </c>
      <c r="C46" s="110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3">
        <f t="shared" si="17"/>
        <v>0</v>
      </c>
      <c r="Q46" s="40"/>
      <c r="R46" s="41"/>
      <c r="S46" s="33">
        <f>SUM(Q46:R46)</f>
        <v>0</v>
      </c>
      <c r="T46" s="33">
        <f>SUM(P46+S46)</f>
        <v>0</v>
      </c>
    </row>
    <row r="47" spans="1:20" ht="17.45" customHeight="1" thickBot="1" x14ac:dyDescent="0.3">
      <c r="A47" s="50">
        <v>42</v>
      </c>
      <c r="B47" s="120" t="s">
        <v>58</v>
      </c>
      <c r="C47" s="12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3"/>
      <c r="P47" s="54">
        <f t="shared" si="17"/>
        <v>0</v>
      </c>
      <c r="Q47" s="55"/>
      <c r="R47" s="56"/>
      <c r="S47" s="54">
        <f>Q47+R47</f>
        <v>0</v>
      </c>
      <c r="T47" s="88">
        <f>P47+S47</f>
        <v>0</v>
      </c>
    </row>
    <row r="48" spans="1:20" ht="17.45" customHeight="1" thickTop="1" thickBot="1" x14ac:dyDescent="0.3">
      <c r="A48" s="61">
        <v>43</v>
      </c>
      <c r="B48" s="105" t="s">
        <v>59</v>
      </c>
      <c r="C48" s="106"/>
      <c r="D48" s="89">
        <f t="shared" ref="D48:O48" si="18">SUM(D45:D47)</f>
        <v>0</v>
      </c>
      <c r="E48" s="90">
        <f t="shared" si="18"/>
        <v>0</v>
      </c>
      <c r="F48" s="90">
        <f t="shared" si="18"/>
        <v>0</v>
      </c>
      <c r="G48" s="90">
        <f t="shared" si="18"/>
        <v>0</v>
      </c>
      <c r="H48" s="90">
        <f t="shared" si="18"/>
        <v>0</v>
      </c>
      <c r="I48" s="90">
        <f t="shared" si="18"/>
        <v>0</v>
      </c>
      <c r="J48" s="90">
        <f t="shared" si="18"/>
        <v>0</v>
      </c>
      <c r="K48" s="90">
        <f t="shared" si="18"/>
        <v>0</v>
      </c>
      <c r="L48" s="90">
        <f t="shared" si="18"/>
        <v>0</v>
      </c>
      <c r="M48" s="90">
        <f t="shared" si="18"/>
        <v>0</v>
      </c>
      <c r="N48" s="90">
        <f t="shared" si="18"/>
        <v>0</v>
      </c>
      <c r="O48" s="91">
        <f t="shared" si="18"/>
        <v>0</v>
      </c>
      <c r="P48" s="60">
        <f t="shared" si="17"/>
        <v>0</v>
      </c>
      <c r="Q48" s="92">
        <f>SUM(Q45:Q47)</f>
        <v>0</v>
      </c>
      <c r="R48" s="93">
        <f>SUM(R45:R47)</f>
        <v>0</v>
      </c>
      <c r="S48" s="94">
        <f>SUM(S45:S47)</f>
        <v>0</v>
      </c>
      <c r="T48" s="94">
        <f>SUM(P45:S47)</f>
        <v>0</v>
      </c>
    </row>
    <row r="49" spans="1:21" ht="17.45" customHeight="1" thickTop="1" thickBot="1" x14ac:dyDescent="0.3">
      <c r="A49" s="61">
        <v>44</v>
      </c>
      <c r="B49" s="105" t="s">
        <v>60</v>
      </c>
      <c r="C49" s="106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1"/>
      <c r="P49" s="94"/>
      <c r="Q49" s="92"/>
      <c r="R49" s="93"/>
      <c r="S49" s="94"/>
      <c r="T49" s="94">
        <v>0</v>
      </c>
      <c r="U49" t="s">
        <v>1</v>
      </c>
    </row>
    <row r="50" spans="1:21" ht="17.45" customHeight="1" thickTop="1" thickBot="1" x14ac:dyDescent="0.3">
      <c r="A50" s="61">
        <v>45</v>
      </c>
      <c r="B50" s="22"/>
      <c r="C50" s="23"/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  <c r="P50" s="66"/>
      <c r="Q50" s="98"/>
      <c r="R50" s="99"/>
      <c r="S50" s="66"/>
      <c r="T50" s="66"/>
    </row>
    <row r="51" spans="1:21" ht="15.75" thickTop="1" x14ac:dyDescent="0.25">
      <c r="Q51" t="s">
        <v>1</v>
      </c>
      <c r="R51" t="s">
        <v>1</v>
      </c>
    </row>
    <row r="52" spans="1:21" x14ac:dyDescent="0.25">
      <c r="D52" t="s">
        <v>62</v>
      </c>
    </row>
    <row r="53" spans="1:21" ht="15.75" x14ac:dyDescent="0.3">
      <c r="E53" s="100"/>
      <c r="F53" s="6" t="s">
        <v>1</v>
      </c>
      <c r="G53" s="6"/>
      <c r="H53" s="10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x14ac:dyDescent="0.25">
      <c r="G54" t="s">
        <v>1</v>
      </c>
      <c r="P54" t="s">
        <v>1</v>
      </c>
    </row>
    <row r="56" spans="1:21" x14ac:dyDescent="0.25">
      <c r="P56" t="s">
        <v>1</v>
      </c>
    </row>
  </sheetData>
  <mergeCells count="40">
    <mergeCell ref="B12:C12"/>
    <mergeCell ref="B8:C8"/>
    <mergeCell ref="B11:C11"/>
    <mergeCell ref="B3:C3"/>
    <mergeCell ref="T3:T5"/>
    <mergeCell ref="R4:R5"/>
    <mergeCell ref="S4:S5"/>
    <mergeCell ref="B6:C6"/>
    <mergeCell ref="B7:C7"/>
    <mergeCell ref="B22:C22"/>
    <mergeCell ref="B23:C23"/>
    <mergeCell ref="B28:C28"/>
    <mergeCell ref="B17:C17"/>
    <mergeCell ref="B18:C18"/>
    <mergeCell ref="B19:C19"/>
    <mergeCell ref="B20:C20"/>
    <mergeCell ref="B21:C21"/>
    <mergeCell ref="B39:C39"/>
    <mergeCell ref="B40:C40"/>
    <mergeCell ref="B29:C29"/>
    <mergeCell ref="B31:C31"/>
    <mergeCell ref="B32:C32"/>
    <mergeCell ref="B33:C33"/>
    <mergeCell ref="B34:C34"/>
    <mergeCell ref="B48:C48"/>
    <mergeCell ref="B49:C49"/>
    <mergeCell ref="B13:C13"/>
    <mergeCell ref="B14:C14"/>
    <mergeCell ref="B4:C5"/>
    <mergeCell ref="B15:C15"/>
    <mergeCell ref="B42:C42"/>
    <mergeCell ref="B43:C43"/>
    <mergeCell ref="B44:C44"/>
    <mergeCell ref="B45:C45"/>
    <mergeCell ref="B46:C46"/>
    <mergeCell ref="B47:C47"/>
    <mergeCell ref="B35:C35"/>
    <mergeCell ref="B36:C36"/>
    <mergeCell ref="B37:C37"/>
    <mergeCell ref="B38:C38"/>
  </mergeCells>
  <pageMargins left="0" right="0" top="0" bottom="0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EDA2-41D7-41D4-B14F-FA2FAE341CC2}">
  <sheetPr>
    <pageSetUpPr fitToPage="1"/>
  </sheetPr>
  <dimension ref="A1:V56"/>
  <sheetViews>
    <sheetView workbookViewId="0"/>
  </sheetViews>
  <sheetFormatPr defaultRowHeight="15" x14ac:dyDescent="0.25"/>
  <cols>
    <col min="1" max="1" width="3.5703125" style="1" customWidth="1"/>
    <col min="2" max="2" width="23.85546875" customWidth="1"/>
    <col min="3" max="3" width="12.7109375" customWidth="1"/>
    <col min="4" max="5" width="10.28515625" customWidth="1"/>
    <col min="6" max="6" width="9.28515625" customWidth="1"/>
    <col min="7" max="7" width="10.28515625" customWidth="1"/>
    <col min="8" max="8" width="10.140625" customWidth="1"/>
    <col min="9" max="9" width="10.42578125" customWidth="1"/>
    <col min="10" max="10" width="10.7109375" customWidth="1"/>
    <col min="11" max="11" width="10.42578125" customWidth="1"/>
    <col min="12" max="12" width="10.28515625" customWidth="1"/>
    <col min="13" max="13" width="11.140625" customWidth="1"/>
    <col min="14" max="15" width="10.5703125" customWidth="1"/>
    <col min="16" max="16" width="13" customWidth="1"/>
    <col min="17" max="17" width="11.42578125" customWidth="1"/>
    <col min="18" max="18" width="10.42578125" customWidth="1"/>
    <col min="19" max="19" width="11.140625" customWidth="1"/>
    <col min="20" max="20" width="12.42578125" customWidth="1"/>
    <col min="255" max="255" width="3.5703125" customWidth="1"/>
    <col min="256" max="256" width="23.85546875" customWidth="1"/>
    <col min="257" max="257" width="11.85546875" customWidth="1"/>
    <col min="258" max="259" width="10.28515625" customWidth="1"/>
    <col min="260" max="260" width="8.5703125" customWidth="1"/>
    <col min="261" max="261" width="9.28515625" customWidth="1"/>
    <col min="262" max="262" width="10.28515625" customWidth="1"/>
    <col min="263" max="263" width="10.140625" customWidth="1"/>
    <col min="264" max="264" width="10.42578125" customWidth="1"/>
    <col min="265" max="265" width="10.7109375" customWidth="1"/>
    <col min="266" max="266" width="10.42578125" customWidth="1"/>
    <col min="267" max="267" width="0" hidden="1" customWidth="1"/>
    <col min="268" max="268" width="10.28515625" customWidth="1"/>
    <col min="269" max="269" width="11.140625" customWidth="1"/>
    <col min="270" max="271" width="10.5703125" customWidth="1"/>
    <col min="272" max="272" width="11.140625" customWidth="1"/>
    <col min="273" max="273" width="11.42578125" customWidth="1"/>
    <col min="274" max="274" width="10.42578125" customWidth="1"/>
    <col min="275" max="275" width="11.140625" customWidth="1"/>
    <col min="276" max="276" width="12.42578125" customWidth="1"/>
    <col min="511" max="511" width="3.5703125" customWidth="1"/>
    <col min="512" max="512" width="23.85546875" customWidth="1"/>
    <col min="513" max="513" width="11.85546875" customWidth="1"/>
    <col min="514" max="515" width="10.28515625" customWidth="1"/>
    <col min="516" max="516" width="8.5703125" customWidth="1"/>
    <col min="517" max="517" width="9.28515625" customWidth="1"/>
    <col min="518" max="518" width="10.28515625" customWidth="1"/>
    <col min="519" max="519" width="10.140625" customWidth="1"/>
    <col min="520" max="520" width="10.42578125" customWidth="1"/>
    <col min="521" max="521" width="10.7109375" customWidth="1"/>
    <col min="522" max="522" width="10.42578125" customWidth="1"/>
    <col min="523" max="523" width="0" hidden="1" customWidth="1"/>
    <col min="524" max="524" width="10.28515625" customWidth="1"/>
    <col min="525" max="525" width="11.140625" customWidth="1"/>
    <col min="526" max="527" width="10.5703125" customWidth="1"/>
    <col min="528" max="528" width="11.140625" customWidth="1"/>
    <col min="529" max="529" width="11.42578125" customWidth="1"/>
    <col min="530" max="530" width="10.42578125" customWidth="1"/>
    <col min="531" max="531" width="11.140625" customWidth="1"/>
    <col min="532" max="532" width="12.42578125" customWidth="1"/>
    <col min="767" max="767" width="3.5703125" customWidth="1"/>
    <col min="768" max="768" width="23.85546875" customWidth="1"/>
    <col min="769" max="769" width="11.85546875" customWidth="1"/>
    <col min="770" max="771" width="10.28515625" customWidth="1"/>
    <col min="772" max="772" width="8.5703125" customWidth="1"/>
    <col min="773" max="773" width="9.28515625" customWidth="1"/>
    <col min="774" max="774" width="10.28515625" customWidth="1"/>
    <col min="775" max="775" width="10.140625" customWidth="1"/>
    <col min="776" max="776" width="10.42578125" customWidth="1"/>
    <col min="777" max="777" width="10.7109375" customWidth="1"/>
    <col min="778" max="778" width="10.42578125" customWidth="1"/>
    <col min="779" max="779" width="0" hidden="1" customWidth="1"/>
    <col min="780" max="780" width="10.28515625" customWidth="1"/>
    <col min="781" max="781" width="11.140625" customWidth="1"/>
    <col min="782" max="783" width="10.5703125" customWidth="1"/>
    <col min="784" max="784" width="11.140625" customWidth="1"/>
    <col min="785" max="785" width="11.42578125" customWidth="1"/>
    <col min="786" max="786" width="10.42578125" customWidth="1"/>
    <col min="787" max="787" width="11.140625" customWidth="1"/>
    <col min="788" max="788" width="12.42578125" customWidth="1"/>
    <col min="1023" max="1023" width="3.5703125" customWidth="1"/>
    <col min="1024" max="1024" width="23.85546875" customWidth="1"/>
    <col min="1025" max="1025" width="11.85546875" customWidth="1"/>
    <col min="1026" max="1027" width="10.28515625" customWidth="1"/>
    <col min="1028" max="1028" width="8.5703125" customWidth="1"/>
    <col min="1029" max="1029" width="9.28515625" customWidth="1"/>
    <col min="1030" max="1030" width="10.28515625" customWidth="1"/>
    <col min="1031" max="1031" width="10.140625" customWidth="1"/>
    <col min="1032" max="1032" width="10.42578125" customWidth="1"/>
    <col min="1033" max="1033" width="10.7109375" customWidth="1"/>
    <col min="1034" max="1034" width="10.42578125" customWidth="1"/>
    <col min="1035" max="1035" width="0" hidden="1" customWidth="1"/>
    <col min="1036" max="1036" width="10.28515625" customWidth="1"/>
    <col min="1037" max="1037" width="11.140625" customWidth="1"/>
    <col min="1038" max="1039" width="10.5703125" customWidth="1"/>
    <col min="1040" max="1040" width="11.140625" customWidth="1"/>
    <col min="1041" max="1041" width="11.42578125" customWidth="1"/>
    <col min="1042" max="1042" width="10.42578125" customWidth="1"/>
    <col min="1043" max="1043" width="11.140625" customWidth="1"/>
    <col min="1044" max="1044" width="12.42578125" customWidth="1"/>
    <col min="1279" max="1279" width="3.5703125" customWidth="1"/>
    <col min="1280" max="1280" width="23.85546875" customWidth="1"/>
    <col min="1281" max="1281" width="11.85546875" customWidth="1"/>
    <col min="1282" max="1283" width="10.28515625" customWidth="1"/>
    <col min="1284" max="1284" width="8.5703125" customWidth="1"/>
    <col min="1285" max="1285" width="9.28515625" customWidth="1"/>
    <col min="1286" max="1286" width="10.28515625" customWidth="1"/>
    <col min="1287" max="1287" width="10.140625" customWidth="1"/>
    <col min="1288" max="1288" width="10.42578125" customWidth="1"/>
    <col min="1289" max="1289" width="10.7109375" customWidth="1"/>
    <col min="1290" max="1290" width="10.42578125" customWidth="1"/>
    <col min="1291" max="1291" width="0" hidden="1" customWidth="1"/>
    <col min="1292" max="1292" width="10.28515625" customWidth="1"/>
    <col min="1293" max="1293" width="11.140625" customWidth="1"/>
    <col min="1294" max="1295" width="10.5703125" customWidth="1"/>
    <col min="1296" max="1296" width="11.140625" customWidth="1"/>
    <col min="1297" max="1297" width="11.42578125" customWidth="1"/>
    <col min="1298" max="1298" width="10.42578125" customWidth="1"/>
    <col min="1299" max="1299" width="11.140625" customWidth="1"/>
    <col min="1300" max="1300" width="12.42578125" customWidth="1"/>
    <col min="1535" max="1535" width="3.5703125" customWidth="1"/>
    <col min="1536" max="1536" width="23.85546875" customWidth="1"/>
    <col min="1537" max="1537" width="11.85546875" customWidth="1"/>
    <col min="1538" max="1539" width="10.28515625" customWidth="1"/>
    <col min="1540" max="1540" width="8.5703125" customWidth="1"/>
    <col min="1541" max="1541" width="9.28515625" customWidth="1"/>
    <col min="1542" max="1542" width="10.28515625" customWidth="1"/>
    <col min="1543" max="1543" width="10.140625" customWidth="1"/>
    <col min="1544" max="1544" width="10.42578125" customWidth="1"/>
    <col min="1545" max="1545" width="10.7109375" customWidth="1"/>
    <col min="1546" max="1546" width="10.42578125" customWidth="1"/>
    <col min="1547" max="1547" width="0" hidden="1" customWidth="1"/>
    <col min="1548" max="1548" width="10.28515625" customWidth="1"/>
    <col min="1549" max="1549" width="11.140625" customWidth="1"/>
    <col min="1550" max="1551" width="10.5703125" customWidth="1"/>
    <col min="1552" max="1552" width="11.140625" customWidth="1"/>
    <col min="1553" max="1553" width="11.42578125" customWidth="1"/>
    <col min="1554" max="1554" width="10.42578125" customWidth="1"/>
    <col min="1555" max="1555" width="11.140625" customWidth="1"/>
    <col min="1556" max="1556" width="12.42578125" customWidth="1"/>
    <col min="1791" max="1791" width="3.5703125" customWidth="1"/>
    <col min="1792" max="1792" width="23.85546875" customWidth="1"/>
    <col min="1793" max="1793" width="11.85546875" customWidth="1"/>
    <col min="1794" max="1795" width="10.28515625" customWidth="1"/>
    <col min="1796" max="1796" width="8.5703125" customWidth="1"/>
    <col min="1797" max="1797" width="9.28515625" customWidth="1"/>
    <col min="1798" max="1798" width="10.28515625" customWidth="1"/>
    <col min="1799" max="1799" width="10.140625" customWidth="1"/>
    <col min="1800" max="1800" width="10.42578125" customWidth="1"/>
    <col min="1801" max="1801" width="10.7109375" customWidth="1"/>
    <col min="1802" max="1802" width="10.42578125" customWidth="1"/>
    <col min="1803" max="1803" width="0" hidden="1" customWidth="1"/>
    <col min="1804" max="1804" width="10.28515625" customWidth="1"/>
    <col min="1805" max="1805" width="11.140625" customWidth="1"/>
    <col min="1806" max="1807" width="10.5703125" customWidth="1"/>
    <col min="1808" max="1808" width="11.140625" customWidth="1"/>
    <col min="1809" max="1809" width="11.42578125" customWidth="1"/>
    <col min="1810" max="1810" width="10.42578125" customWidth="1"/>
    <col min="1811" max="1811" width="11.140625" customWidth="1"/>
    <col min="1812" max="1812" width="12.42578125" customWidth="1"/>
    <col min="2047" max="2047" width="3.5703125" customWidth="1"/>
    <col min="2048" max="2048" width="23.85546875" customWidth="1"/>
    <col min="2049" max="2049" width="11.85546875" customWidth="1"/>
    <col min="2050" max="2051" width="10.28515625" customWidth="1"/>
    <col min="2052" max="2052" width="8.5703125" customWidth="1"/>
    <col min="2053" max="2053" width="9.28515625" customWidth="1"/>
    <col min="2054" max="2054" width="10.28515625" customWidth="1"/>
    <col min="2055" max="2055" width="10.140625" customWidth="1"/>
    <col min="2056" max="2056" width="10.42578125" customWidth="1"/>
    <col min="2057" max="2057" width="10.7109375" customWidth="1"/>
    <col min="2058" max="2058" width="10.42578125" customWidth="1"/>
    <col min="2059" max="2059" width="0" hidden="1" customWidth="1"/>
    <col min="2060" max="2060" width="10.28515625" customWidth="1"/>
    <col min="2061" max="2061" width="11.140625" customWidth="1"/>
    <col min="2062" max="2063" width="10.5703125" customWidth="1"/>
    <col min="2064" max="2064" width="11.140625" customWidth="1"/>
    <col min="2065" max="2065" width="11.42578125" customWidth="1"/>
    <col min="2066" max="2066" width="10.42578125" customWidth="1"/>
    <col min="2067" max="2067" width="11.140625" customWidth="1"/>
    <col min="2068" max="2068" width="12.42578125" customWidth="1"/>
    <col min="2303" max="2303" width="3.5703125" customWidth="1"/>
    <col min="2304" max="2304" width="23.85546875" customWidth="1"/>
    <col min="2305" max="2305" width="11.85546875" customWidth="1"/>
    <col min="2306" max="2307" width="10.28515625" customWidth="1"/>
    <col min="2308" max="2308" width="8.5703125" customWidth="1"/>
    <col min="2309" max="2309" width="9.28515625" customWidth="1"/>
    <col min="2310" max="2310" width="10.28515625" customWidth="1"/>
    <col min="2311" max="2311" width="10.140625" customWidth="1"/>
    <col min="2312" max="2312" width="10.42578125" customWidth="1"/>
    <col min="2313" max="2313" width="10.7109375" customWidth="1"/>
    <col min="2314" max="2314" width="10.42578125" customWidth="1"/>
    <col min="2315" max="2315" width="0" hidden="1" customWidth="1"/>
    <col min="2316" max="2316" width="10.28515625" customWidth="1"/>
    <col min="2317" max="2317" width="11.140625" customWidth="1"/>
    <col min="2318" max="2319" width="10.5703125" customWidth="1"/>
    <col min="2320" max="2320" width="11.140625" customWidth="1"/>
    <col min="2321" max="2321" width="11.42578125" customWidth="1"/>
    <col min="2322" max="2322" width="10.42578125" customWidth="1"/>
    <col min="2323" max="2323" width="11.140625" customWidth="1"/>
    <col min="2324" max="2324" width="12.42578125" customWidth="1"/>
    <col min="2559" max="2559" width="3.5703125" customWidth="1"/>
    <col min="2560" max="2560" width="23.85546875" customWidth="1"/>
    <col min="2561" max="2561" width="11.85546875" customWidth="1"/>
    <col min="2562" max="2563" width="10.28515625" customWidth="1"/>
    <col min="2564" max="2564" width="8.5703125" customWidth="1"/>
    <col min="2565" max="2565" width="9.28515625" customWidth="1"/>
    <col min="2566" max="2566" width="10.28515625" customWidth="1"/>
    <col min="2567" max="2567" width="10.140625" customWidth="1"/>
    <col min="2568" max="2568" width="10.42578125" customWidth="1"/>
    <col min="2569" max="2569" width="10.7109375" customWidth="1"/>
    <col min="2570" max="2570" width="10.42578125" customWidth="1"/>
    <col min="2571" max="2571" width="0" hidden="1" customWidth="1"/>
    <col min="2572" max="2572" width="10.28515625" customWidth="1"/>
    <col min="2573" max="2573" width="11.140625" customWidth="1"/>
    <col min="2574" max="2575" width="10.5703125" customWidth="1"/>
    <col min="2576" max="2576" width="11.140625" customWidth="1"/>
    <col min="2577" max="2577" width="11.42578125" customWidth="1"/>
    <col min="2578" max="2578" width="10.42578125" customWidth="1"/>
    <col min="2579" max="2579" width="11.140625" customWidth="1"/>
    <col min="2580" max="2580" width="12.42578125" customWidth="1"/>
    <col min="2815" max="2815" width="3.5703125" customWidth="1"/>
    <col min="2816" max="2816" width="23.85546875" customWidth="1"/>
    <col min="2817" max="2817" width="11.85546875" customWidth="1"/>
    <col min="2818" max="2819" width="10.28515625" customWidth="1"/>
    <col min="2820" max="2820" width="8.5703125" customWidth="1"/>
    <col min="2821" max="2821" width="9.28515625" customWidth="1"/>
    <col min="2822" max="2822" width="10.28515625" customWidth="1"/>
    <col min="2823" max="2823" width="10.140625" customWidth="1"/>
    <col min="2824" max="2824" width="10.42578125" customWidth="1"/>
    <col min="2825" max="2825" width="10.7109375" customWidth="1"/>
    <col min="2826" max="2826" width="10.42578125" customWidth="1"/>
    <col min="2827" max="2827" width="0" hidden="1" customWidth="1"/>
    <col min="2828" max="2828" width="10.28515625" customWidth="1"/>
    <col min="2829" max="2829" width="11.140625" customWidth="1"/>
    <col min="2830" max="2831" width="10.5703125" customWidth="1"/>
    <col min="2832" max="2832" width="11.140625" customWidth="1"/>
    <col min="2833" max="2833" width="11.42578125" customWidth="1"/>
    <col min="2834" max="2834" width="10.42578125" customWidth="1"/>
    <col min="2835" max="2835" width="11.140625" customWidth="1"/>
    <col min="2836" max="2836" width="12.42578125" customWidth="1"/>
    <col min="3071" max="3071" width="3.5703125" customWidth="1"/>
    <col min="3072" max="3072" width="23.85546875" customWidth="1"/>
    <col min="3073" max="3073" width="11.85546875" customWidth="1"/>
    <col min="3074" max="3075" width="10.28515625" customWidth="1"/>
    <col min="3076" max="3076" width="8.5703125" customWidth="1"/>
    <col min="3077" max="3077" width="9.28515625" customWidth="1"/>
    <col min="3078" max="3078" width="10.28515625" customWidth="1"/>
    <col min="3079" max="3079" width="10.140625" customWidth="1"/>
    <col min="3080" max="3080" width="10.42578125" customWidth="1"/>
    <col min="3081" max="3081" width="10.7109375" customWidth="1"/>
    <col min="3082" max="3082" width="10.42578125" customWidth="1"/>
    <col min="3083" max="3083" width="0" hidden="1" customWidth="1"/>
    <col min="3084" max="3084" width="10.28515625" customWidth="1"/>
    <col min="3085" max="3085" width="11.140625" customWidth="1"/>
    <col min="3086" max="3087" width="10.5703125" customWidth="1"/>
    <col min="3088" max="3088" width="11.140625" customWidth="1"/>
    <col min="3089" max="3089" width="11.42578125" customWidth="1"/>
    <col min="3090" max="3090" width="10.42578125" customWidth="1"/>
    <col min="3091" max="3091" width="11.140625" customWidth="1"/>
    <col min="3092" max="3092" width="12.42578125" customWidth="1"/>
    <col min="3327" max="3327" width="3.5703125" customWidth="1"/>
    <col min="3328" max="3328" width="23.85546875" customWidth="1"/>
    <col min="3329" max="3329" width="11.85546875" customWidth="1"/>
    <col min="3330" max="3331" width="10.28515625" customWidth="1"/>
    <col min="3332" max="3332" width="8.5703125" customWidth="1"/>
    <col min="3333" max="3333" width="9.28515625" customWidth="1"/>
    <col min="3334" max="3334" width="10.28515625" customWidth="1"/>
    <col min="3335" max="3335" width="10.140625" customWidth="1"/>
    <col min="3336" max="3336" width="10.42578125" customWidth="1"/>
    <col min="3337" max="3337" width="10.7109375" customWidth="1"/>
    <col min="3338" max="3338" width="10.42578125" customWidth="1"/>
    <col min="3339" max="3339" width="0" hidden="1" customWidth="1"/>
    <col min="3340" max="3340" width="10.28515625" customWidth="1"/>
    <col min="3341" max="3341" width="11.140625" customWidth="1"/>
    <col min="3342" max="3343" width="10.5703125" customWidth="1"/>
    <col min="3344" max="3344" width="11.140625" customWidth="1"/>
    <col min="3345" max="3345" width="11.42578125" customWidth="1"/>
    <col min="3346" max="3346" width="10.42578125" customWidth="1"/>
    <col min="3347" max="3347" width="11.140625" customWidth="1"/>
    <col min="3348" max="3348" width="12.42578125" customWidth="1"/>
    <col min="3583" max="3583" width="3.5703125" customWidth="1"/>
    <col min="3584" max="3584" width="23.85546875" customWidth="1"/>
    <col min="3585" max="3585" width="11.85546875" customWidth="1"/>
    <col min="3586" max="3587" width="10.28515625" customWidth="1"/>
    <col min="3588" max="3588" width="8.5703125" customWidth="1"/>
    <col min="3589" max="3589" width="9.28515625" customWidth="1"/>
    <col min="3590" max="3590" width="10.28515625" customWidth="1"/>
    <col min="3591" max="3591" width="10.140625" customWidth="1"/>
    <col min="3592" max="3592" width="10.42578125" customWidth="1"/>
    <col min="3593" max="3593" width="10.7109375" customWidth="1"/>
    <col min="3594" max="3594" width="10.42578125" customWidth="1"/>
    <col min="3595" max="3595" width="0" hidden="1" customWidth="1"/>
    <col min="3596" max="3596" width="10.28515625" customWidth="1"/>
    <col min="3597" max="3597" width="11.140625" customWidth="1"/>
    <col min="3598" max="3599" width="10.5703125" customWidth="1"/>
    <col min="3600" max="3600" width="11.140625" customWidth="1"/>
    <col min="3601" max="3601" width="11.42578125" customWidth="1"/>
    <col min="3602" max="3602" width="10.42578125" customWidth="1"/>
    <col min="3603" max="3603" width="11.140625" customWidth="1"/>
    <col min="3604" max="3604" width="12.42578125" customWidth="1"/>
    <col min="3839" max="3839" width="3.5703125" customWidth="1"/>
    <col min="3840" max="3840" width="23.85546875" customWidth="1"/>
    <col min="3841" max="3841" width="11.85546875" customWidth="1"/>
    <col min="3842" max="3843" width="10.28515625" customWidth="1"/>
    <col min="3844" max="3844" width="8.5703125" customWidth="1"/>
    <col min="3845" max="3845" width="9.28515625" customWidth="1"/>
    <col min="3846" max="3846" width="10.28515625" customWidth="1"/>
    <col min="3847" max="3847" width="10.140625" customWidth="1"/>
    <col min="3848" max="3848" width="10.42578125" customWidth="1"/>
    <col min="3849" max="3849" width="10.7109375" customWidth="1"/>
    <col min="3850" max="3850" width="10.42578125" customWidth="1"/>
    <col min="3851" max="3851" width="0" hidden="1" customWidth="1"/>
    <col min="3852" max="3852" width="10.28515625" customWidth="1"/>
    <col min="3853" max="3853" width="11.140625" customWidth="1"/>
    <col min="3854" max="3855" width="10.5703125" customWidth="1"/>
    <col min="3856" max="3856" width="11.140625" customWidth="1"/>
    <col min="3857" max="3857" width="11.42578125" customWidth="1"/>
    <col min="3858" max="3858" width="10.42578125" customWidth="1"/>
    <col min="3859" max="3859" width="11.140625" customWidth="1"/>
    <col min="3860" max="3860" width="12.42578125" customWidth="1"/>
    <col min="4095" max="4095" width="3.5703125" customWidth="1"/>
    <col min="4096" max="4096" width="23.85546875" customWidth="1"/>
    <col min="4097" max="4097" width="11.85546875" customWidth="1"/>
    <col min="4098" max="4099" width="10.28515625" customWidth="1"/>
    <col min="4100" max="4100" width="8.5703125" customWidth="1"/>
    <col min="4101" max="4101" width="9.28515625" customWidth="1"/>
    <col min="4102" max="4102" width="10.28515625" customWidth="1"/>
    <col min="4103" max="4103" width="10.140625" customWidth="1"/>
    <col min="4104" max="4104" width="10.42578125" customWidth="1"/>
    <col min="4105" max="4105" width="10.7109375" customWidth="1"/>
    <col min="4106" max="4106" width="10.42578125" customWidth="1"/>
    <col min="4107" max="4107" width="0" hidden="1" customWidth="1"/>
    <col min="4108" max="4108" width="10.28515625" customWidth="1"/>
    <col min="4109" max="4109" width="11.140625" customWidth="1"/>
    <col min="4110" max="4111" width="10.5703125" customWidth="1"/>
    <col min="4112" max="4112" width="11.140625" customWidth="1"/>
    <col min="4113" max="4113" width="11.42578125" customWidth="1"/>
    <col min="4114" max="4114" width="10.42578125" customWidth="1"/>
    <col min="4115" max="4115" width="11.140625" customWidth="1"/>
    <col min="4116" max="4116" width="12.42578125" customWidth="1"/>
    <col min="4351" max="4351" width="3.5703125" customWidth="1"/>
    <col min="4352" max="4352" width="23.85546875" customWidth="1"/>
    <col min="4353" max="4353" width="11.85546875" customWidth="1"/>
    <col min="4354" max="4355" width="10.28515625" customWidth="1"/>
    <col min="4356" max="4356" width="8.5703125" customWidth="1"/>
    <col min="4357" max="4357" width="9.28515625" customWidth="1"/>
    <col min="4358" max="4358" width="10.28515625" customWidth="1"/>
    <col min="4359" max="4359" width="10.140625" customWidth="1"/>
    <col min="4360" max="4360" width="10.42578125" customWidth="1"/>
    <col min="4361" max="4361" width="10.7109375" customWidth="1"/>
    <col min="4362" max="4362" width="10.42578125" customWidth="1"/>
    <col min="4363" max="4363" width="0" hidden="1" customWidth="1"/>
    <col min="4364" max="4364" width="10.28515625" customWidth="1"/>
    <col min="4365" max="4365" width="11.140625" customWidth="1"/>
    <col min="4366" max="4367" width="10.5703125" customWidth="1"/>
    <col min="4368" max="4368" width="11.140625" customWidth="1"/>
    <col min="4369" max="4369" width="11.42578125" customWidth="1"/>
    <col min="4370" max="4370" width="10.42578125" customWidth="1"/>
    <col min="4371" max="4371" width="11.140625" customWidth="1"/>
    <col min="4372" max="4372" width="12.42578125" customWidth="1"/>
    <col min="4607" max="4607" width="3.5703125" customWidth="1"/>
    <col min="4608" max="4608" width="23.85546875" customWidth="1"/>
    <col min="4609" max="4609" width="11.85546875" customWidth="1"/>
    <col min="4610" max="4611" width="10.28515625" customWidth="1"/>
    <col min="4612" max="4612" width="8.5703125" customWidth="1"/>
    <col min="4613" max="4613" width="9.28515625" customWidth="1"/>
    <col min="4614" max="4614" width="10.28515625" customWidth="1"/>
    <col min="4615" max="4615" width="10.140625" customWidth="1"/>
    <col min="4616" max="4616" width="10.42578125" customWidth="1"/>
    <col min="4617" max="4617" width="10.7109375" customWidth="1"/>
    <col min="4618" max="4618" width="10.42578125" customWidth="1"/>
    <col min="4619" max="4619" width="0" hidden="1" customWidth="1"/>
    <col min="4620" max="4620" width="10.28515625" customWidth="1"/>
    <col min="4621" max="4621" width="11.140625" customWidth="1"/>
    <col min="4622" max="4623" width="10.5703125" customWidth="1"/>
    <col min="4624" max="4624" width="11.140625" customWidth="1"/>
    <col min="4625" max="4625" width="11.42578125" customWidth="1"/>
    <col min="4626" max="4626" width="10.42578125" customWidth="1"/>
    <col min="4627" max="4627" width="11.140625" customWidth="1"/>
    <col min="4628" max="4628" width="12.42578125" customWidth="1"/>
    <col min="4863" max="4863" width="3.5703125" customWidth="1"/>
    <col min="4864" max="4864" width="23.85546875" customWidth="1"/>
    <col min="4865" max="4865" width="11.85546875" customWidth="1"/>
    <col min="4866" max="4867" width="10.28515625" customWidth="1"/>
    <col min="4868" max="4868" width="8.5703125" customWidth="1"/>
    <col min="4869" max="4869" width="9.28515625" customWidth="1"/>
    <col min="4870" max="4870" width="10.28515625" customWidth="1"/>
    <col min="4871" max="4871" width="10.140625" customWidth="1"/>
    <col min="4872" max="4872" width="10.42578125" customWidth="1"/>
    <col min="4873" max="4873" width="10.7109375" customWidth="1"/>
    <col min="4874" max="4874" width="10.42578125" customWidth="1"/>
    <col min="4875" max="4875" width="0" hidden="1" customWidth="1"/>
    <col min="4876" max="4876" width="10.28515625" customWidth="1"/>
    <col min="4877" max="4877" width="11.140625" customWidth="1"/>
    <col min="4878" max="4879" width="10.5703125" customWidth="1"/>
    <col min="4880" max="4880" width="11.140625" customWidth="1"/>
    <col min="4881" max="4881" width="11.42578125" customWidth="1"/>
    <col min="4882" max="4882" width="10.42578125" customWidth="1"/>
    <col min="4883" max="4883" width="11.140625" customWidth="1"/>
    <col min="4884" max="4884" width="12.42578125" customWidth="1"/>
    <col min="5119" max="5119" width="3.5703125" customWidth="1"/>
    <col min="5120" max="5120" width="23.85546875" customWidth="1"/>
    <col min="5121" max="5121" width="11.85546875" customWidth="1"/>
    <col min="5122" max="5123" width="10.28515625" customWidth="1"/>
    <col min="5124" max="5124" width="8.5703125" customWidth="1"/>
    <col min="5125" max="5125" width="9.28515625" customWidth="1"/>
    <col min="5126" max="5126" width="10.28515625" customWidth="1"/>
    <col min="5127" max="5127" width="10.140625" customWidth="1"/>
    <col min="5128" max="5128" width="10.42578125" customWidth="1"/>
    <col min="5129" max="5129" width="10.7109375" customWidth="1"/>
    <col min="5130" max="5130" width="10.42578125" customWidth="1"/>
    <col min="5131" max="5131" width="0" hidden="1" customWidth="1"/>
    <col min="5132" max="5132" width="10.28515625" customWidth="1"/>
    <col min="5133" max="5133" width="11.140625" customWidth="1"/>
    <col min="5134" max="5135" width="10.5703125" customWidth="1"/>
    <col min="5136" max="5136" width="11.140625" customWidth="1"/>
    <col min="5137" max="5137" width="11.42578125" customWidth="1"/>
    <col min="5138" max="5138" width="10.42578125" customWidth="1"/>
    <col min="5139" max="5139" width="11.140625" customWidth="1"/>
    <col min="5140" max="5140" width="12.42578125" customWidth="1"/>
    <col min="5375" max="5375" width="3.5703125" customWidth="1"/>
    <col min="5376" max="5376" width="23.85546875" customWidth="1"/>
    <col min="5377" max="5377" width="11.85546875" customWidth="1"/>
    <col min="5378" max="5379" width="10.28515625" customWidth="1"/>
    <col min="5380" max="5380" width="8.5703125" customWidth="1"/>
    <col min="5381" max="5381" width="9.28515625" customWidth="1"/>
    <col min="5382" max="5382" width="10.28515625" customWidth="1"/>
    <col min="5383" max="5383" width="10.140625" customWidth="1"/>
    <col min="5384" max="5384" width="10.42578125" customWidth="1"/>
    <col min="5385" max="5385" width="10.7109375" customWidth="1"/>
    <col min="5386" max="5386" width="10.42578125" customWidth="1"/>
    <col min="5387" max="5387" width="0" hidden="1" customWidth="1"/>
    <col min="5388" max="5388" width="10.28515625" customWidth="1"/>
    <col min="5389" max="5389" width="11.140625" customWidth="1"/>
    <col min="5390" max="5391" width="10.5703125" customWidth="1"/>
    <col min="5392" max="5392" width="11.140625" customWidth="1"/>
    <col min="5393" max="5393" width="11.42578125" customWidth="1"/>
    <col min="5394" max="5394" width="10.42578125" customWidth="1"/>
    <col min="5395" max="5395" width="11.140625" customWidth="1"/>
    <col min="5396" max="5396" width="12.42578125" customWidth="1"/>
    <col min="5631" max="5631" width="3.5703125" customWidth="1"/>
    <col min="5632" max="5632" width="23.85546875" customWidth="1"/>
    <col min="5633" max="5633" width="11.85546875" customWidth="1"/>
    <col min="5634" max="5635" width="10.28515625" customWidth="1"/>
    <col min="5636" max="5636" width="8.5703125" customWidth="1"/>
    <col min="5637" max="5637" width="9.28515625" customWidth="1"/>
    <col min="5638" max="5638" width="10.28515625" customWidth="1"/>
    <col min="5639" max="5639" width="10.140625" customWidth="1"/>
    <col min="5640" max="5640" width="10.42578125" customWidth="1"/>
    <col min="5641" max="5641" width="10.7109375" customWidth="1"/>
    <col min="5642" max="5642" width="10.42578125" customWidth="1"/>
    <col min="5643" max="5643" width="0" hidden="1" customWidth="1"/>
    <col min="5644" max="5644" width="10.28515625" customWidth="1"/>
    <col min="5645" max="5645" width="11.140625" customWidth="1"/>
    <col min="5646" max="5647" width="10.5703125" customWidth="1"/>
    <col min="5648" max="5648" width="11.140625" customWidth="1"/>
    <col min="5649" max="5649" width="11.42578125" customWidth="1"/>
    <col min="5650" max="5650" width="10.42578125" customWidth="1"/>
    <col min="5651" max="5651" width="11.140625" customWidth="1"/>
    <col min="5652" max="5652" width="12.42578125" customWidth="1"/>
    <col min="5887" max="5887" width="3.5703125" customWidth="1"/>
    <col min="5888" max="5888" width="23.85546875" customWidth="1"/>
    <col min="5889" max="5889" width="11.85546875" customWidth="1"/>
    <col min="5890" max="5891" width="10.28515625" customWidth="1"/>
    <col min="5892" max="5892" width="8.5703125" customWidth="1"/>
    <col min="5893" max="5893" width="9.28515625" customWidth="1"/>
    <col min="5894" max="5894" width="10.28515625" customWidth="1"/>
    <col min="5895" max="5895" width="10.140625" customWidth="1"/>
    <col min="5896" max="5896" width="10.42578125" customWidth="1"/>
    <col min="5897" max="5897" width="10.7109375" customWidth="1"/>
    <col min="5898" max="5898" width="10.42578125" customWidth="1"/>
    <col min="5899" max="5899" width="0" hidden="1" customWidth="1"/>
    <col min="5900" max="5900" width="10.28515625" customWidth="1"/>
    <col min="5901" max="5901" width="11.140625" customWidth="1"/>
    <col min="5902" max="5903" width="10.5703125" customWidth="1"/>
    <col min="5904" max="5904" width="11.140625" customWidth="1"/>
    <col min="5905" max="5905" width="11.42578125" customWidth="1"/>
    <col min="5906" max="5906" width="10.42578125" customWidth="1"/>
    <col min="5907" max="5907" width="11.140625" customWidth="1"/>
    <col min="5908" max="5908" width="12.42578125" customWidth="1"/>
    <col min="6143" max="6143" width="3.5703125" customWidth="1"/>
    <col min="6144" max="6144" width="23.85546875" customWidth="1"/>
    <col min="6145" max="6145" width="11.85546875" customWidth="1"/>
    <col min="6146" max="6147" width="10.28515625" customWidth="1"/>
    <col min="6148" max="6148" width="8.5703125" customWidth="1"/>
    <col min="6149" max="6149" width="9.28515625" customWidth="1"/>
    <col min="6150" max="6150" width="10.28515625" customWidth="1"/>
    <col min="6151" max="6151" width="10.140625" customWidth="1"/>
    <col min="6152" max="6152" width="10.42578125" customWidth="1"/>
    <col min="6153" max="6153" width="10.7109375" customWidth="1"/>
    <col min="6154" max="6154" width="10.42578125" customWidth="1"/>
    <col min="6155" max="6155" width="0" hidden="1" customWidth="1"/>
    <col min="6156" max="6156" width="10.28515625" customWidth="1"/>
    <col min="6157" max="6157" width="11.140625" customWidth="1"/>
    <col min="6158" max="6159" width="10.5703125" customWidth="1"/>
    <col min="6160" max="6160" width="11.140625" customWidth="1"/>
    <col min="6161" max="6161" width="11.42578125" customWidth="1"/>
    <col min="6162" max="6162" width="10.42578125" customWidth="1"/>
    <col min="6163" max="6163" width="11.140625" customWidth="1"/>
    <col min="6164" max="6164" width="12.42578125" customWidth="1"/>
    <col min="6399" max="6399" width="3.5703125" customWidth="1"/>
    <col min="6400" max="6400" width="23.85546875" customWidth="1"/>
    <col min="6401" max="6401" width="11.85546875" customWidth="1"/>
    <col min="6402" max="6403" width="10.28515625" customWidth="1"/>
    <col min="6404" max="6404" width="8.5703125" customWidth="1"/>
    <col min="6405" max="6405" width="9.28515625" customWidth="1"/>
    <col min="6406" max="6406" width="10.28515625" customWidth="1"/>
    <col min="6407" max="6407" width="10.140625" customWidth="1"/>
    <col min="6408" max="6408" width="10.42578125" customWidth="1"/>
    <col min="6409" max="6409" width="10.7109375" customWidth="1"/>
    <col min="6410" max="6410" width="10.42578125" customWidth="1"/>
    <col min="6411" max="6411" width="0" hidden="1" customWidth="1"/>
    <col min="6412" max="6412" width="10.28515625" customWidth="1"/>
    <col min="6413" max="6413" width="11.140625" customWidth="1"/>
    <col min="6414" max="6415" width="10.5703125" customWidth="1"/>
    <col min="6416" max="6416" width="11.140625" customWidth="1"/>
    <col min="6417" max="6417" width="11.42578125" customWidth="1"/>
    <col min="6418" max="6418" width="10.42578125" customWidth="1"/>
    <col min="6419" max="6419" width="11.140625" customWidth="1"/>
    <col min="6420" max="6420" width="12.42578125" customWidth="1"/>
    <col min="6655" max="6655" width="3.5703125" customWidth="1"/>
    <col min="6656" max="6656" width="23.85546875" customWidth="1"/>
    <col min="6657" max="6657" width="11.85546875" customWidth="1"/>
    <col min="6658" max="6659" width="10.28515625" customWidth="1"/>
    <col min="6660" max="6660" width="8.5703125" customWidth="1"/>
    <col min="6661" max="6661" width="9.28515625" customWidth="1"/>
    <col min="6662" max="6662" width="10.28515625" customWidth="1"/>
    <col min="6663" max="6663" width="10.140625" customWidth="1"/>
    <col min="6664" max="6664" width="10.42578125" customWidth="1"/>
    <col min="6665" max="6665" width="10.7109375" customWidth="1"/>
    <col min="6666" max="6666" width="10.42578125" customWidth="1"/>
    <col min="6667" max="6667" width="0" hidden="1" customWidth="1"/>
    <col min="6668" max="6668" width="10.28515625" customWidth="1"/>
    <col min="6669" max="6669" width="11.140625" customWidth="1"/>
    <col min="6670" max="6671" width="10.5703125" customWidth="1"/>
    <col min="6672" max="6672" width="11.140625" customWidth="1"/>
    <col min="6673" max="6673" width="11.42578125" customWidth="1"/>
    <col min="6674" max="6674" width="10.42578125" customWidth="1"/>
    <col min="6675" max="6675" width="11.140625" customWidth="1"/>
    <col min="6676" max="6676" width="12.42578125" customWidth="1"/>
    <col min="6911" max="6911" width="3.5703125" customWidth="1"/>
    <col min="6912" max="6912" width="23.85546875" customWidth="1"/>
    <col min="6913" max="6913" width="11.85546875" customWidth="1"/>
    <col min="6914" max="6915" width="10.28515625" customWidth="1"/>
    <col min="6916" max="6916" width="8.5703125" customWidth="1"/>
    <col min="6917" max="6917" width="9.28515625" customWidth="1"/>
    <col min="6918" max="6918" width="10.28515625" customWidth="1"/>
    <col min="6919" max="6919" width="10.140625" customWidth="1"/>
    <col min="6920" max="6920" width="10.42578125" customWidth="1"/>
    <col min="6921" max="6921" width="10.7109375" customWidth="1"/>
    <col min="6922" max="6922" width="10.42578125" customWidth="1"/>
    <col min="6923" max="6923" width="0" hidden="1" customWidth="1"/>
    <col min="6924" max="6924" width="10.28515625" customWidth="1"/>
    <col min="6925" max="6925" width="11.140625" customWidth="1"/>
    <col min="6926" max="6927" width="10.5703125" customWidth="1"/>
    <col min="6928" max="6928" width="11.140625" customWidth="1"/>
    <col min="6929" max="6929" width="11.42578125" customWidth="1"/>
    <col min="6930" max="6930" width="10.42578125" customWidth="1"/>
    <col min="6931" max="6931" width="11.140625" customWidth="1"/>
    <col min="6932" max="6932" width="12.42578125" customWidth="1"/>
    <col min="7167" max="7167" width="3.5703125" customWidth="1"/>
    <col min="7168" max="7168" width="23.85546875" customWidth="1"/>
    <col min="7169" max="7169" width="11.85546875" customWidth="1"/>
    <col min="7170" max="7171" width="10.28515625" customWidth="1"/>
    <col min="7172" max="7172" width="8.5703125" customWidth="1"/>
    <col min="7173" max="7173" width="9.28515625" customWidth="1"/>
    <col min="7174" max="7174" width="10.28515625" customWidth="1"/>
    <col min="7175" max="7175" width="10.140625" customWidth="1"/>
    <col min="7176" max="7176" width="10.42578125" customWidth="1"/>
    <col min="7177" max="7177" width="10.7109375" customWidth="1"/>
    <col min="7178" max="7178" width="10.42578125" customWidth="1"/>
    <col min="7179" max="7179" width="0" hidden="1" customWidth="1"/>
    <col min="7180" max="7180" width="10.28515625" customWidth="1"/>
    <col min="7181" max="7181" width="11.140625" customWidth="1"/>
    <col min="7182" max="7183" width="10.5703125" customWidth="1"/>
    <col min="7184" max="7184" width="11.140625" customWidth="1"/>
    <col min="7185" max="7185" width="11.42578125" customWidth="1"/>
    <col min="7186" max="7186" width="10.42578125" customWidth="1"/>
    <col min="7187" max="7187" width="11.140625" customWidth="1"/>
    <col min="7188" max="7188" width="12.42578125" customWidth="1"/>
    <col min="7423" max="7423" width="3.5703125" customWidth="1"/>
    <col min="7424" max="7424" width="23.85546875" customWidth="1"/>
    <col min="7425" max="7425" width="11.85546875" customWidth="1"/>
    <col min="7426" max="7427" width="10.28515625" customWidth="1"/>
    <col min="7428" max="7428" width="8.5703125" customWidth="1"/>
    <col min="7429" max="7429" width="9.28515625" customWidth="1"/>
    <col min="7430" max="7430" width="10.28515625" customWidth="1"/>
    <col min="7431" max="7431" width="10.140625" customWidth="1"/>
    <col min="7432" max="7432" width="10.42578125" customWidth="1"/>
    <col min="7433" max="7433" width="10.7109375" customWidth="1"/>
    <col min="7434" max="7434" width="10.42578125" customWidth="1"/>
    <col min="7435" max="7435" width="0" hidden="1" customWidth="1"/>
    <col min="7436" max="7436" width="10.28515625" customWidth="1"/>
    <col min="7437" max="7437" width="11.140625" customWidth="1"/>
    <col min="7438" max="7439" width="10.5703125" customWidth="1"/>
    <col min="7440" max="7440" width="11.140625" customWidth="1"/>
    <col min="7441" max="7441" width="11.42578125" customWidth="1"/>
    <col min="7442" max="7442" width="10.42578125" customWidth="1"/>
    <col min="7443" max="7443" width="11.140625" customWidth="1"/>
    <col min="7444" max="7444" width="12.42578125" customWidth="1"/>
    <col min="7679" max="7679" width="3.5703125" customWidth="1"/>
    <col min="7680" max="7680" width="23.85546875" customWidth="1"/>
    <col min="7681" max="7681" width="11.85546875" customWidth="1"/>
    <col min="7682" max="7683" width="10.28515625" customWidth="1"/>
    <col min="7684" max="7684" width="8.5703125" customWidth="1"/>
    <col min="7685" max="7685" width="9.28515625" customWidth="1"/>
    <col min="7686" max="7686" width="10.28515625" customWidth="1"/>
    <col min="7687" max="7687" width="10.140625" customWidth="1"/>
    <col min="7688" max="7688" width="10.42578125" customWidth="1"/>
    <col min="7689" max="7689" width="10.7109375" customWidth="1"/>
    <col min="7690" max="7690" width="10.42578125" customWidth="1"/>
    <col min="7691" max="7691" width="0" hidden="1" customWidth="1"/>
    <col min="7692" max="7692" width="10.28515625" customWidth="1"/>
    <col min="7693" max="7693" width="11.140625" customWidth="1"/>
    <col min="7694" max="7695" width="10.5703125" customWidth="1"/>
    <col min="7696" max="7696" width="11.140625" customWidth="1"/>
    <col min="7697" max="7697" width="11.42578125" customWidth="1"/>
    <col min="7698" max="7698" width="10.42578125" customWidth="1"/>
    <col min="7699" max="7699" width="11.140625" customWidth="1"/>
    <col min="7700" max="7700" width="12.42578125" customWidth="1"/>
    <col min="7935" max="7935" width="3.5703125" customWidth="1"/>
    <col min="7936" max="7936" width="23.85546875" customWidth="1"/>
    <col min="7937" max="7937" width="11.85546875" customWidth="1"/>
    <col min="7938" max="7939" width="10.28515625" customWidth="1"/>
    <col min="7940" max="7940" width="8.5703125" customWidth="1"/>
    <col min="7941" max="7941" width="9.28515625" customWidth="1"/>
    <col min="7942" max="7942" width="10.28515625" customWidth="1"/>
    <col min="7943" max="7943" width="10.140625" customWidth="1"/>
    <col min="7944" max="7944" width="10.42578125" customWidth="1"/>
    <col min="7945" max="7945" width="10.7109375" customWidth="1"/>
    <col min="7946" max="7946" width="10.42578125" customWidth="1"/>
    <col min="7947" max="7947" width="0" hidden="1" customWidth="1"/>
    <col min="7948" max="7948" width="10.28515625" customWidth="1"/>
    <col min="7949" max="7949" width="11.140625" customWidth="1"/>
    <col min="7950" max="7951" width="10.5703125" customWidth="1"/>
    <col min="7952" max="7952" width="11.140625" customWidth="1"/>
    <col min="7953" max="7953" width="11.42578125" customWidth="1"/>
    <col min="7954" max="7954" width="10.42578125" customWidth="1"/>
    <col min="7955" max="7955" width="11.140625" customWidth="1"/>
    <col min="7956" max="7956" width="12.42578125" customWidth="1"/>
    <col min="8191" max="8191" width="3.5703125" customWidth="1"/>
    <col min="8192" max="8192" width="23.85546875" customWidth="1"/>
    <col min="8193" max="8193" width="11.85546875" customWidth="1"/>
    <col min="8194" max="8195" width="10.28515625" customWidth="1"/>
    <col min="8196" max="8196" width="8.5703125" customWidth="1"/>
    <col min="8197" max="8197" width="9.28515625" customWidth="1"/>
    <col min="8198" max="8198" width="10.28515625" customWidth="1"/>
    <col min="8199" max="8199" width="10.140625" customWidth="1"/>
    <col min="8200" max="8200" width="10.42578125" customWidth="1"/>
    <col min="8201" max="8201" width="10.7109375" customWidth="1"/>
    <col min="8202" max="8202" width="10.42578125" customWidth="1"/>
    <col min="8203" max="8203" width="0" hidden="1" customWidth="1"/>
    <col min="8204" max="8204" width="10.28515625" customWidth="1"/>
    <col min="8205" max="8205" width="11.140625" customWidth="1"/>
    <col min="8206" max="8207" width="10.5703125" customWidth="1"/>
    <col min="8208" max="8208" width="11.140625" customWidth="1"/>
    <col min="8209" max="8209" width="11.42578125" customWidth="1"/>
    <col min="8210" max="8210" width="10.42578125" customWidth="1"/>
    <col min="8211" max="8211" width="11.140625" customWidth="1"/>
    <col min="8212" max="8212" width="12.42578125" customWidth="1"/>
    <col min="8447" max="8447" width="3.5703125" customWidth="1"/>
    <col min="8448" max="8448" width="23.85546875" customWidth="1"/>
    <col min="8449" max="8449" width="11.85546875" customWidth="1"/>
    <col min="8450" max="8451" width="10.28515625" customWidth="1"/>
    <col min="8452" max="8452" width="8.5703125" customWidth="1"/>
    <col min="8453" max="8453" width="9.28515625" customWidth="1"/>
    <col min="8454" max="8454" width="10.28515625" customWidth="1"/>
    <col min="8455" max="8455" width="10.140625" customWidth="1"/>
    <col min="8456" max="8456" width="10.42578125" customWidth="1"/>
    <col min="8457" max="8457" width="10.7109375" customWidth="1"/>
    <col min="8458" max="8458" width="10.42578125" customWidth="1"/>
    <col min="8459" max="8459" width="0" hidden="1" customWidth="1"/>
    <col min="8460" max="8460" width="10.28515625" customWidth="1"/>
    <col min="8461" max="8461" width="11.140625" customWidth="1"/>
    <col min="8462" max="8463" width="10.5703125" customWidth="1"/>
    <col min="8464" max="8464" width="11.140625" customWidth="1"/>
    <col min="8465" max="8465" width="11.42578125" customWidth="1"/>
    <col min="8466" max="8466" width="10.42578125" customWidth="1"/>
    <col min="8467" max="8467" width="11.140625" customWidth="1"/>
    <col min="8468" max="8468" width="12.42578125" customWidth="1"/>
    <col min="8703" max="8703" width="3.5703125" customWidth="1"/>
    <col min="8704" max="8704" width="23.85546875" customWidth="1"/>
    <col min="8705" max="8705" width="11.85546875" customWidth="1"/>
    <col min="8706" max="8707" width="10.28515625" customWidth="1"/>
    <col min="8708" max="8708" width="8.5703125" customWidth="1"/>
    <col min="8709" max="8709" width="9.28515625" customWidth="1"/>
    <col min="8710" max="8710" width="10.28515625" customWidth="1"/>
    <col min="8711" max="8711" width="10.140625" customWidth="1"/>
    <col min="8712" max="8712" width="10.42578125" customWidth="1"/>
    <col min="8713" max="8713" width="10.7109375" customWidth="1"/>
    <col min="8714" max="8714" width="10.42578125" customWidth="1"/>
    <col min="8715" max="8715" width="0" hidden="1" customWidth="1"/>
    <col min="8716" max="8716" width="10.28515625" customWidth="1"/>
    <col min="8717" max="8717" width="11.140625" customWidth="1"/>
    <col min="8718" max="8719" width="10.5703125" customWidth="1"/>
    <col min="8720" max="8720" width="11.140625" customWidth="1"/>
    <col min="8721" max="8721" width="11.42578125" customWidth="1"/>
    <col min="8722" max="8722" width="10.42578125" customWidth="1"/>
    <col min="8723" max="8723" width="11.140625" customWidth="1"/>
    <col min="8724" max="8724" width="12.42578125" customWidth="1"/>
    <col min="8959" max="8959" width="3.5703125" customWidth="1"/>
    <col min="8960" max="8960" width="23.85546875" customWidth="1"/>
    <col min="8961" max="8961" width="11.85546875" customWidth="1"/>
    <col min="8962" max="8963" width="10.28515625" customWidth="1"/>
    <col min="8964" max="8964" width="8.5703125" customWidth="1"/>
    <col min="8965" max="8965" width="9.28515625" customWidth="1"/>
    <col min="8966" max="8966" width="10.28515625" customWidth="1"/>
    <col min="8967" max="8967" width="10.140625" customWidth="1"/>
    <col min="8968" max="8968" width="10.42578125" customWidth="1"/>
    <col min="8969" max="8969" width="10.7109375" customWidth="1"/>
    <col min="8970" max="8970" width="10.42578125" customWidth="1"/>
    <col min="8971" max="8971" width="0" hidden="1" customWidth="1"/>
    <col min="8972" max="8972" width="10.28515625" customWidth="1"/>
    <col min="8973" max="8973" width="11.140625" customWidth="1"/>
    <col min="8974" max="8975" width="10.5703125" customWidth="1"/>
    <col min="8976" max="8976" width="11.140625" customWidth="1"/>
    <col min="8977" max="8977" width="11.42578125" customWidth="1"/>
    <col min="8978" max="8978" width="10.42578125" customWidth="1"/>
    <col min="8979" max="8979" width="11.140625" customWidth="1"/>
    <col min="8980" max="8980" width="12.42578125" customWidth="1"/>
    <col min="9215" max="9215" width="3.5703125" customWidth="1"/>
    <col min="9216" max="9216" width="23.85546875" customWidth="1"/>
    <col min="9217" max="9217" width="11.85546875" customWidth="1"/>
    <col min="9218" max="9219" width="10.28515625" customWidth="1"/>
    <col min="9220" max="9220" width="8.5703125" customWidth="1"/>
    <col min="9221" max="9221" width="9.28515625" customWidth="1"/>
    <col min="9222" max="9222" width="10.28515625" customWidth="1"/>
    <col min="9223" max="9223" width="10.140625" customWidth="1"/>
    <col min="9224" max="9224" width="10.42578125" customWidth="1"/>
    <col min="9225" max="9225" width="10.7109375" customWidth="1"/>
    <col min="9226" max="9226" width="10.42578125" customWidth="1"/>
    <col min="9227" max="9227" width="0" hidden="1" customWidth="1"/>
    <col min="9228" max="9228" width="10.28515625" customWidth="1"/>
    <col min="9229" max="9229" width="11.140625" customWidth="1"/>
    <col min="9230" max="9231" width="10.5703125" customWidth="1"/>
    <col min="9232" max="9232" width="11.140625" customWidth="1"/>
    <col min="9233" max="9233" width="11.42578125" customWidth="1"/>
    <col min="9234" max="9234" width="10.42578125" customWidth="1"/>
    <col min="9235" max="9235" width="11.140625" customWidth="1"/>
    <col min="9236" max="9236" width="12.42578125" customWidth="1"/>
    <col min="9471" max="9471" width="3.5703125" customWidth="1"/>
    <col min="9472" max="9472" width="23.85546875" customWidth="1"/>
    <col min="9473" max="9473" width="11.85546875" customWidth="1"/>
    <col min="9474" max="9475" width="10.28515625" customWidth="1"/>
    <col min="9476" max="9476" width="8.5703125" customWidth="1"/>
    <col min="9477" max="9477" width="9.28515625" customWidth="1"/>
    <col min="9478" max="9478" width="10.28515625" customWidth="1"/>
    <col min="9479" max="9479" width="10.140625" customWidth="1"/>
    <col min="9480" max="9480" width="10.42578125" customWidth="1"/>
    <col min="9481" max="9481" width="10.7109375" customWidth="1"/>
    <col min="9482" max="9482" width="10.42578125" customWidth="1"/>
    <col min="9483" max="9483" width="0" hidden="1" customWidth="1"/>
    <col min="9484" max="9484" width="10.28515625" customWidth="1"/>
    <col min="9485" max="9485" width="11.140625" customWidth="1"/>
    <col min="9486" max="9487" width="10.5703125" customWidth="1"/>
    <col min="9488" max="9488" width="11.140625" customWidth="1"/>
    <col min="9489" max="9489" width="11.42578125" customWidth="1"/>
    <col min="9490" max="9490" width="10.42578125" customWidth="1"/>
    <col min="9491" max="9491" width="11.140625" customWidth="1"/>
    <col min="9492" max="9492" width="12.42578125" customWidth="1"/>
    <col min="9727" max="9727" width="3.5703125" customWidth="1"/>
    <col min="9728" max="9728" width="23.85546875" customWidth="1"/>
    <col min="9729" max="9729" width="11.85546875" customWidth="1"/>
    <col min="9730" max="9731" width="10.28515625" customWidth="1"/>
    <col min="9732" max="9732" width="8.5703125" customWidth="1"/>
    <col min="9733" max="9733" width="9.28515625" customWidth="1"/>
    <col min="9734" max="9734" width="10.28515625" customWidth="1"/>
    <col min="9735" max="9735" width="10.140625" customWidth="1"/>
    <col min="9736" max="9736" width="10.42578125" customWidth="1"/>
    <col min="9737" max="9737" width="10.7109375" customWidth="1"/>
    <col min="9738" max="9738" width="10.42578125" customWidth="1"/>
    <col min="9739" max="9739" width="0" hidden="1" customWidth="1"/>
    <col min="9740" max="9740" width="10.28515625" customWidth="1"/>
    <col min="9741" max="9741" width="11.140625" customWidth="1"/>
    <col min="9742" max="9743" width="10.5703125" customWidth="1"/>
    <col min="9744" max="9744" width="11.140625" customWidth="1"/>
    <col min="9745" max="9745" width="11.42578125" customWidth="1"/>
    <col min="9746" max="9746" width="10.42578125" customWidth="1"/>
    <col min="9747" max="9747" width="11.140625" customWidth="1"/>
    <col min="9748" max="9748" width="12.42578125" customWidth="1"/>
    <col min="9983" max="9983" width="3.5703125" customWidth="1"/>
    <col min="9984" max="9984" width="23.85546875" customWidth="1"/>
    <col min="9985" max="9985" width="11.85546875" customWidth="1"/>
    <col min="9986" max="9987" width="10.28515625" customWidth="1"/>
    <col min="9988" max="9988" width="8.5703125" customWidth="1"/>
    <col min="9989" max="9989" width="9.28515625" customWidth="1"/>
    <col min="9990" max="9990" width="10.28515625" customWidth="1"/>
    <col min="9991" max="9991" width="10.140625" customWidth="1"/>
    <col min="9992" max="9992" width="10.42578125" customWidth="1"/>
    <col min="9993" max="9993" width="10.7109375" customWidth="1"/>
    <col min="9994" max="9994" width="10.42578125" customWidth="1"/>
    <col min="9995" max="9995" width="0" hidden="1" customWidth="1"/>
    <col min="9996" max="9996" width="10.28515625" customWidth="1"/>
    <col min="9997" max="9997" width="11.140625" customWidth="1"/>
    <col min="9998" max="9999" width="10.5703125" customWidth="1"/>
    <col min="10000" max="10000" width="11.140625" customWidth="1"/>
    <col min="10001" max="10001" width="11.42578125" customWidth="1"/>
    <col min="10002" max="10002" width="10.42578125" customWidth="1"/>
    <col min="10003" max="10003" width="11.140625" customWidth="1"/>
    <col min="10004" max="10004" width="12.42578125" customWidth="1"/>
    <col min="10239" max="10239" width="3.5703125" customWidth="1"/>
    <col min="10240" max="10240" width="23.85546875" customWidth="1"/>
    <col min="10241" max="10241" width="11.85546875" customWidth="1"/>
    <col min="10242" max="10243" width="10.28515625" customWidth="1"/>
    <col min="10244" max="10244" width="8.5703125" customWidth="1"/>
    <col min="10245" max="10245" width="9.28515625" customWidth="1"/>
    <col min="10246" max="10246" width="10.28515625" customWidth="1"/>
    <col min="10247" max="10247" width="10.140625" customWidth="1"/>
    <col min="10248" max="10248" width="10.42578125" customWidth="1"/>
    <col min="10249" max="10249" width="10.7109375" customWidth="1"/>
    <col min="10250" max="10250" width="10.42578125" customWidth="1"/>
    <col min="10251" max="10251" width="0" hidden="1" customWidth="1"/>
    <col min="10252" max="10252" width="10.28515625" customWidth="1"/>
    <col min="10253" max="10253" width="11.140625" customWidth="1"/>
    <col min="10254" max="10255" width="10.5703125" customWidth="1"/>
    <col min="10256" max="10256" width="11.140625" customWidth="1"/>
    <col min="10257" max="10257" width="11.42578125" customWidth="1"/>
    <col min="10258" max="10258" width="10.42578125" customWidth="1"/>
    <col min="10259" max="10259" width="11.140625" customWidth="1"/>
    <col min="10260" max="10260" width="12.42578125" customWidth="1"/>
    <col min="10495" max="10495" width="3.5703125" customWidth="1"/>
    <col min="10496" max="10496" width="23.85546875" customWidth="1"/>
    <col min="10497" max="10497" width="11.85546875" customWidth="1"/>
    <col min="10498" max="10499" width="10.28515625" customWidth="1"/>
    <col min="10500" max="10500" width="8.5703125" customWidth="1"/>
    <col min="10501" max="10501" width="9.28515625" customWidth="1"/>
    <col min="10502" max="10502" width="10.28515625" customWidth="1"/>
    <col min="10503" max="10503" width="10.140625" customWidth="1"/>
    <col min="10504" max="10504" width="10.42578125" customWidth="1"/>
    <col min="10505" max="10505" width="10.7109375" customWidth="1"/>
    <col min="10506" max="10506" width="10.42578125" customWidth="1"/>
    <col min="10507" max="10507" width="0" hidden="1" customWidth="1"/>
    <col min="10508" max="10508" width="10.28515625" customWidth="1"/>
    <col min="10509" max="10509" width="11.140625" customWidth="1"/>
    <col min="10510" max="10511" width="10.5703125" customWidth="1"/>
    <col min="10512" max="10512" width="11.140625" customWidth="1"/>
    <col min="10513" max="10513" width="11.42578125" customWidth="1"/>
    <col min="10514" max="10514" width="10.42578125" customWidth="1"/>
    <col min="10515" max="10515" width="11.140625" customWidth="1"/>
    <col min="10516" max="10516" width="12.42578125" customWidth="1"/>
    <col min="10751" max="10751" width="3.5703125" customWidth="1"/>
    <col min="10752" max="10752" width="23.85546875" customWidth="1"/>
    <col min="10753" max="10753" width="11.85546875" customWidth="1"/>
    <col min="10754" max="10755" width="10.28515625" customWidth="1"/>
    <col min="10756" max="10756" width="8.5703125" customWidth="1"/>
    <col min="10757" max="10757" width="9.28515625" customWidth="1"/>
    <col min="10758" max="10758" width="10.28515625" customWidth="1"/>
    <col min="10759" max="10759" width="10.140625" customWidth="1"/>
    <col min="10760" max="10760" width="10.42578125" customWidth="1"/>
    <col min="10761" max="10761" width="10.7109375" customWidth="1"/>
    <col min="10762" max="10762" width="10.42578125" customWidth="1"/>
    <col min="10763" max="10763" width="0" hidden="1" customWidth="1"/>
    <col min="10764" max="10764" width="10.28515625" customWidth="1"/>
    <col min="10765" max="10765" width="11.140625" customWidth="1"/>
    <col min="10766" max="10767" width="10.5703125" customWidth="1"/>
    <col min="10768" max="10768" width="11.140625" customWidth="1"/>
    <col min="10769" max="10769" width="11.42578125" customWidth="1"/>
    <col min="10770" max="10770" width="10.42578125" customWidth="1"/>
    <col min="10771" max="10771" width="11.140625" customWidth="1"/>
    <col min="10772" max="10772" width="12.42578125" customWidth="1"/>
    <col min="11007" max="11007" width="3.5703125" customWidth="1"/>
    <col min="11008" max="11008" width="23.85546875" customWidth="1"/>
    <col min="11009" max="11009" width="11.85546875" customWidth="1"/>
    <col min="11010" max="11011" width="10.28515625" customWidth="1"/>
    <col min="11012" max="11012" width="8.5703125" customWidth="1"/>
    <col min="11013" max="11013" width="9.28515625" customWidth="1"/>
    <col min="11014" max="11014" width="10.28515625" customWidth="1"/>
    <col min="11015" max="11015" width="10.140625" customWidth="1"/>
    <col min="11016" max="11016" width="10.42578125" customWidth="1"/>
    <col min="11017" max="11017" width="10.7109375" customWidth="1"/>
    <col min="11018" max="11018" width="10.42578125" customWidth="1"/>
    <col min="11019" max="11019" width="0" hidden="1" customWidth="1"/>
    <col min="11020" max="11020" width="10.28515625" customWidth="1"/>
    <col min="11021" max="11021" width="11.140625" customWidth="1"/>
    <col min="11022" max="11023" width="10.5703125" customWidth="1"/>
    <col min="11024" max="11024" width="11.140625" customWidth="1"/>
    <col min="11025" max="11025" width="11.42578125" customWidth="1"/>
    <col min="11026" max="11026" width="10.42578125" customWidth="1"/>
    <col min="11027" max="11027" width="11.140625" customWidth="1"/>
    <col min="11028" max="11028" width="12.42578125" customWidth="1"/>
    <col min="11263" max="11263" width="3.5703125" customWidth="1"/>
    <col min="11264" max="11264" width="23.85546875" customWidth="1"/>
    <col min="11265" max="11265" width="11.85546875" customWidth="1"/>
    <col min="11266" max="11267" width="10.28515625" customWidth="1"/>
    <col min="11268" max="11268" width="8.5703125" customWidth="1"/>
    <col min="11269" max="11269" width="9.28515625" customWidth="1"/>
    <col min="11270" max="11270" width="10.28515625" customWidth="1"/>
    <col min="11271" max="11271" width="10.140625" customWidth="1"/>
    <col min="11272" max="11272" width="10.42578125" customWidth="1"/>
    <col min="11273" max="11273" width="10.7109375" customWidth="1"/>
    <col min="11274" max="11274" width="10.42578125" customWidth="1"/>
    <col min="11275" max="11275" width="0" hidden="1" customWidth="1"/>
    <col min="11276" max="11276" width="10.28515625" customWidth="1"/>
    <col min="11277" max="11277" width="11.140625" customWidth="1"/>
    <col min="11278" max="11279" width="10.5703125" customWidth="1"/>
    <col min="11280" max="11280" width="11.140625" customWidth="1"/>
    <col min="11281" max="11281" width="11.42578125" customWidth="1"/>
    <col min="11282" max="11282" width="10.42578125" customWidth="1"/>
    <col min="11283" max="11283" width="11.140625" customWidth="1"/>
    <col min="11284" max="11284" width="12.42578125" customWidth="1"/>
    <col min="11519" max="11519" width="3.5703125" customWidth="1"/>
    <col min="11520" max="11520" width="23.85546875" customWidth="1"/>
    <col min="11521" max="11521" width="11.85546875" customWidth="1"/>
    <col min="11522" max="11523" width="10.28515625" customWidth="1"/>
    <col min="11524" max="11524" width="8.5703125" customWidth="1"/>
    <col min="11525" max="11525" width="9.28515625" customWidth="1"/>
    <col min="11526" max="11526" width="10.28515625" customWidth="1"/>
    <col min="11527" max="11527" width="10.140625" customWidth="1"/>
    <col min="11528" max="11528" width="10.42578125" customWidth="1"/>
    <col min="11529" max="11529" width="10.7109375" customWidth="1"/>
    <col min="11530" max="11530" width="10.42578125" customWidth="1"/>
    <col min="11531" max="11531" width="0" hidden="1" customWidth="1"/>
    <col min="11532" max="11532" width="10.28515625" customWidth="1"/>
    <col min="11533" max="11533" width="11.140625" customWidth="1"/>
    <col min="11534" max="11535" width="10.5703125" customWidth="1"/>
    <col min="11536" max="11536" width="11.140625" customWidth="1"/>
    <col min="11537" max="11537" width="11.42578125" customWidth="1"/>
    <col min="11538" max="11538" width="10.42578125" customWidth="1"/>
    <col min="11539" max="11539" width="11.140625" customWidth="1"/>
    <col min="11540" max="11540" width="12.42578125" customWidth="1"/>
    <col min="11775" max="11775" width="3.5703125" customWidth="1"/>
    <col min="11776" max="11776" width="23.85546875" customWidth="1"/>
    <col min="11777" max="11777" width="11.85546875" customWidth="1"/>
    <col min="11778" max="11779" width="10.28515625" customWidth="1"/>
    <col min="11780" max="11780" width="8.5703125" customWidth="1"/>
    <col min="11781" max="11781" width="9.28515625" customWidth="1"/>
    <col min="11782" max="11782" width="10.28515625" customWidth="1"/>
    <col min="11783" max="11783" width="10.140625" customWidth="1"/>
    <col min="11784" max="11784" width="10.42578125" customWidth="1"/>
    <col min="11785" max="11785" width="10.7109375" customWidth="1"/>
    <col min="11786" max="11786" width="10.42578125" customWidth="1"/>
    <col min="11787" max="11787" width="0" hidden="1" customWidth="1"/>
    <col min="11788" max="11788" width="10.28515625" customWidth="1"/>
    <col min="11789" max="11789" width="11.140625" customWidth="1"/>
    <col min="11790" max="11791" width="10.5703125" customWidth="1"/>
    <col min="11792" max="11792" width="11.140625" customWidth="1"/>
    <col min="11793" max="11793" width="11.42578125" customWidth="1"/>
    <col min="11794" max="11794" width="10.42578125" customWidth="1"/>
    <col min="11795" max="11795" width="11.140625" customWidth="1"/>
    <col min="11796" max="11796" width="12.42578125" customWidth="1"/>
    <col min="12031" max="12031" width="3.5703125" customWidth="1"/>
    <col min="12032" max="12032" width="23.85546875" customWidth="1"/>
    <col min="12033" max="12033" width="11.85546875" customWidth="1"/>
    <col min="12034" max="12035" width="10.28515625" customWidth="1"/>
    <col min="12036" max="12036" width="8.5703125" customWidth="1"/>
    <col min="12037" max="12037" width="9.28515625" customWidth="1"/>
    <col min="12038" max="12038" width="10.28515625" customWidth="1"/>
    <col min="12039" max="12039" width="10.140625" customWidth="1"/>
    <col min="12040" max="12040" width="10.42578125" customWidth="1"/>
    <col min="12041" max="12041" width="10.7109375" customWidth="1"/>
    <col min="12042" max="12042" width="10.42578125" customWidth="1"/>
    <col min="12043" max="12043" width="0" hidden="1" customWidth="1"/>
    <col min="12044" max="12044" width="10.28515625" customWidth="1"/>
    <col min="12045" max="12045" width="11.140625" customWidth="1"/>
    <col min="12046" max="12047" width="10.5703125" customWidth="1"/>
    <col min="12048" max="12048" width="11.140625" customWidth="1"/>
    <col min="12049" max="12049" width="11.42578125" customWidth="1"/>
    <col min="12050" max="12050" width="10.42578125" customWidth="1"/>
    <col min="12051" max="12051" width="11.140625" customWidth="1"/>
    <col min="12052" max="12052" width="12.42578125" customWidth="1"/>
    <col min="12287" max="12287" width="3.5703125" customWidth="1"/>
    <col min="12288" max="12288" width="23.85546875" customWidth="1"/>
    <col min="12289" max="12289" width="11.85546875" customWidth="1"/>
    <col min="12290" max="12291" width="10.28515625" customWidth="1"/>
    <col min="12292" max="12292" width="8.5703125" customWidth="1"/>
    <col min="12293" max="12293" width="9.28515625" customWidth="1"/>
    <col min="12294" max="12294" width="10.28515625" customWidth="1"/>
    <col min="12295" max="12295" width="10.140625" customWidth="1"/>
    <col min="12296" max="12296" width="10.42578125" customWidth="1"/>
    <col min="12297" max="12297" width="10.7109375" customWidth="1"/>
    <col min="12298" max="12298" width="10.42578125" customWidth="1"/>
    <col min="12299" max="12299" width="0" hidden="1" customWidth="1"/>
    <col min="12300" max="12300" width="10.28515625" customWidth="1"/>
    <col min="12301" max="12301" width="11.140625" customWidth="1"/>
    <col min="12302" max="12303" width="10.5703125" customWidth="1"/>
    <col min="12304" max="12304" width="11.140625" customWidth="1"/>
    <col min="12305" max="12305" width="11.42578125" customWidth="1"/>
    <col min="12306" max="12306" width="10.42578125" customWidth="1"/>
    <col min="12307" max="12307" width="11.140625" customWidth="1"/>
    <col min="12308" max="12308" width="12.42578125" customWidth="1"/>
    <col min="12543" max="12543" width="3.5703125" customWidth="1"/>
    <col min="12544" max="12544" width="23.85546875" customWidth="1"/>
    <col min="12545" max="12545" width="11.85546875" customWidth="1"/>
    <col min="12546" max="12547" width="10.28515625" customWidth="1"/>
    <col min="12548" max="12548" width="8.5703125" customWidth="1"/>
    <col min="12549" max="12549" width="9.28515625" customWidth="1"/>
    <col min="12550" max="12550" width="10.28515625" customWidth="1"/>
    <col min="12551" max="12551" width="10.140625" customWidth="1"/>
    <col min="12552" max="12552" width="10.42578125" customWidth="1"/>
    <col min="12553" max="12553" width="10.7109375" customWidth="1"/>
    <col min="12554" max="12554" width="10.42578125" customWidth="1"/>
    <col min="12555" max="12555" width="0" hidden="1" customWidth="1"/>
    <col min="12556" max="12556" width="10.28515625" customWidth="1"/>
    <col min="12557" max="12557" width="11.140625" customWidth="1"/>
    <col min="12558" max="12559" width="10.5703125" customWidth="1"/>
    <col min="12560" max="12560" width="11.140625" customWidth="1"/>
    <col min="12561" max="12561" width="11.42578125" customWidth="1"/>
    <col min="12562" max="12562" width="10.42578125" customWidth="1"/>
    <col min="12563" max="12563" width="11.140625" customWidth="1"/>
    <col min="12564" max="12564" width="12.42578125" customWidth="1"/>
    <col min="12799" max="12799" width="3.5703125" customWidth="1"/>
    <col min="12800" max="12800" width="23.85546875" customWidth="1"/>
    <col min="12801" max="12801" width="11.85546875" customWidth="1"/>
    <col min="12802" max="12803" width="10.28515625" customWidth="1"/>
    <col min="12804" max="12804" width="8.5703125" customWidth="1"/>
    <col min="12805" max="12805" width="9.28515625" customWidth="1"/>
    <col min="12806" max="12806" width="10.28515625" customWidth="1"/>
    <col min="12807" max="12807" width="10.140625" customWidth="1"/>
    <col min="12808" max="12808" width="10.42578125" customWidth="1"/>
    <col min="12809" max="12809" width="10.7109375" customWidth="1"/>
    <col min="12810" max="12810" width="10.42578125" customWidth="1"/>
    <col min="12811" max="12811" width="0" hidden="1" customWidth="1"/>
    <col min="12812" max="12812" width="10.28515625" customWidth="1"/>
    <col min="12813" max="12813" width="11.140625" customWidth="1"/>
    <col min="12814" max="12815" width="10.5703125" customWidth="1"/>
    <col min="12816" max="12816" width="11.140625" customWidth="1"/>
    <col min="12817" max="12817" width="11.42578125" customWidth="1"/>
    <col min="12818" max="12818" width="10.42578125" customWidth="1"/>
    <col min="12819" max="12819" width="11.140625" customWidth="1"/>
    <col min="12820" max="12820" width="12.42578125" customWidth="1"/>
    <col min="13055" max="13055" width="3.5703125" customWidth="1"/>
    <col min="13056" max="13056" width="23.85546875" customWidth="1"/>
    <col min="13057" max="13057" width="11.85546875" customWidth="1"/>
    <col min="13058" max="13059" width="10.28515625" customWidth="1"/>
    <col min="13060" max="13060" width="8.5703125" customWidth="1"/>
    <col min="13061" max="13061" width="9.28515625" customWidth="1"/>
    <col min="13062" max="13062" width="10.28515625" customWidth="1"/>
    <col min="13063" max="13063" width="10.140625" customWidth="1"/>
    <col min="13064" max="13064" width="10.42578125" customWidth="1"/>
    <col min="13065" max="13065" width="10.7109375" customWidth="1"/>
    <col min="13066" max="13066" width="10.42578125" customWidth="1"/>
    <col min="13067" max="13067" width="0" hidden="1" customWidth="1"/>
    <col min="13068" max="13068" width="10.28515625" customWidth="1"/>
    <col min="13069" max="13069" width="11.140625" customWidth="1"/>
    <col min="13070" max="13071" width="10.5703125" customWidth="1"/>
    <col min="13072" max="13072" width="11.140625" customWidth="1"/>
    <col min="13073" max="13073" width="11.42578125" customWidth="1"/>
    <col min="13074" max="13074" width="10.42578125" customWidth="1"/>
    <col min="13075" max="13075" width="11.140625" customWidth="1"/>
    <col min="13076" max="13076" width="12.42578125" customWidth="1"/>
    <col min="13311" max="13311" width="3.5703125" customWidth="1"/>
    <col min="13312" max="13312" width="23.85546875" customWidth="1"/>
    <col min="13313" max="13313" width="11.85546875" customWidth="1"/>
    <col min="13314" max="13315" width="10.28515625" customWidth="1"/>
    <col min="13316" max="13316" width="8.5703125" customWidth="1"/>
    <col min="13317" max="13317" width="9.28515625" customWidth="1"/>
    <col min="13318" max="13318" width="10.28515625" customWidth="1"/>
    <col min="13319" max="13319" width="10.140625" customWidth="1"/>
    <col min="13320" max="13320" width="10.42578125" customWidth="1"/>
    <col min="13321" max="13321" width="10.7109375" customWidth="1"/>
    <col min="13322" max="13322" width="10.42578125" customWidth="1"/>
    <col min="13323" max="13323" width="0" hidden="1" customWidth="1"/>
    <col min="13324" max="13324" width="10.28515625" customWidth="1"/>
    <col min="13325" max="13325" width="11.140625" customWidth="1"/>
    <col min="13326" max="13327" width="10.5703125" customWidth="1"/>
    <col min="13328" max="13328" width="11.140625" customWidth="1"/>
    <col min="13329" max="13329" width="11.42578125" customWidth="1"/>
    <col min="13330" max="13330" width="10.42578125" customWidth="1"/>
    <col min="13331" max="13331" width="11.140625" customWidth="1"/>
    <col min="13332" max="13332" width="12.42578125" customWidth="1"/>
    <col min="13567" max="13567" width="3.5703125" customWidth="1"/>
    <col min="13568" max="13568" width="23.85546875" customWidth="1"/>
    <col min="13569" max="13569" width="11.85546875" customWidth="1"/>
    <col min="13570" max="13571" width="10.28515625" customWidth="1"/>
    <col min="13572" max="13572" width="8.5703125" customWidth="1"/>
    <col min="13573" max="13573" width="9.28515625" customWidth="1"/>
    <col min="13574" max="13574" width="10.28515625" customWidth="1"/>
    <col min="13575" max="13575" width="10.140625" customWidth="1"/>
    <col min="13576" max="13576" width="10.42578125" customWidth="1"/>
    <col min="13577" max="13577" width="10.7109375" customWidth="1"/>
    <col min="13578" max="13578" width="10.42578125" customWidth="1"/>
    <col min="13579" max="13579" width="0" hidden="1" customWidth="1"/>
    <col min="13580" max="13580" width="10.28515625" customWidth="1"/>
    <col min="13581" max="13581" width="11.140625" customWidth="1"/>
    <col min="13582" max="13583" width="10.5703125" customWidth="1"/>
    <col min="13584" max="13584" width="11.140625" customWidth="1"/>
    <col min="13585" max="13585" width="11.42578125" customWidth="1"/>
    <col min="13586" max="13586" width="10.42578125" customWidth="1"/>
    <col min="13587" max="13587" width="11.140625" customWidth="1"/>
    <col min="13588" max="13588" width="12.42578125" customWidth="1"/>
    <col min="13823" max="13823" width="3.5703125" customWidth="1"/>
    <col min="13824" max="13824" width="23.85546875" customWidth="1"/>
    <col min="13825" max="13825" width="11.85546875" customWidth="1"/>
    <col min="13826" max="13827" width="10.28515625" customWidth="1"/>
    <col min="13828" max="13828" width="8.5703125" customWidth="1"/>
    <col min="13829" max="13829" width="9.28515625" customWidth="1"/>
    <col min="13830" max="13830" width="10.28515625" customWidth="1"/>
    <col min="13831" max="13831" width="10.140625" customWidth="1"/>
    <col min="13832" max="13832" width="10.42578125" customWidth="1"/>
    <col min="13833" max="13833" width="10.7109375" customWidth="1"/>
    <col min="13834" max="13834" width="10.42578125" customWidth="1"/>
    <col min="13835" max="13835" width="0" hidden="1" customWidth="1"/>
    <col min="13836" max="13836" width="10.28515625" customWidth="1"/>
    <col min="13837" max="13837" width="11.140625" customWidth="1"/>
    <col min="13838" max="13839" width="10.5703125" customWidth="1"/>
    <col min="13840" max="13840" width="11.140625" customWidth="1"/>
    <col min="13841" max="13841" width="11.42578125" customWidth="1"/>
    <col min="13842" max="13842" width="10.42578125" customWidth="1"/>
    <col min="13843" max="13843" width="11.140625" customWidth="1"/>
    <col min="13844" max="13844" width="12.42578125" customWidth="1"/>
    <col min="14079" max="14079" width="3.5703125" customWidth="1"/>
    <col min="14080" max="14080" width="23.85546875" customWidth="1"/>
    <col min="14081" max="14081" width="11.85546875" customWidth="1"/>
    <col min="14082" max="14083" width="10.28515625" customWidth="1"/>
    <col min="14084" max="14084" width="8.5703125" customWidth="1"/>
    <col min="14085" max="14085" width="9.28515625" customWidth="1"/>
    <col min="14086" max="14086" width="10.28515625" customWidth="1"/>
    <col min="14087" max="14087" width="10.140625" customWidth="1"/>
    <col min="14088" max="14088" width="10.42578125" customWidth="1"/>
    <col min="14089" max="14089" width="10.7109375" customWidth="1"/>
    <col min="14090" max="14090" width="10.42578125" customWidth="1"/>
    <col min="14091" max="14091" width="0" hidden="1" customWidth="1"/>
    <col min="14092" max="14092" width="10.28515625" customWidth="1"/>
    <col min="14093" max="14093" width="11.140625" customWidth="1"/>
    <col min="14094" max="14095" width="10.5703125" customWidth="1"/>
    <col min="14096" max="14096" width="11.140625" customWidth="1"/>
    <col min="14097" max="14097" width="11.42578125" customWidth="1"/>
    <col min="14098" max="14098" width="10.42578125" customWidth="1"/>
    <col min="14099" max="14099" width="11.140625" customWidth="1"/>
    <col min="14100" max="14100" width="12.42578125" customWidth="1"/>
    <col min="14335" max="14335" width="3.5703125" customWidth="1"/>
    <col min="14336" max="14336" width="23.85546875" customWidth="1"/>
    <col min="14337" max="14337" width="11.85546875" customWidth="1"/>
    <col min="14338" max="14339" width="10.28515625" customWidth="1"/>
    <col min="14340" max="14340" width="8.5703125" customWidth="1"/>
    <col min="14341" max="14341" width="9.28515625" customWidth="1"/>
    <col min="14342" max="14342" width="10.28515625" customWidth="1"/>
    <col min="14343" max="14343" width="10.140625" customWidth="1"/>
    <col min="14344" max="14344" width="10.42578125" customWidth="1"/>
    <col min="14345" max="14345" width="10.7109375" customWidth="1"/>
    <col min="14346" max="14346" width="10.42578125" customWidth="1"/>
    <col min="14347" max="14347" width="0" hidden="1" customWidth="1"/>
    <col min="14348" max="14348" width="10.28515625" customWidth="1"/>
    <col min="14349" max="14349" width="11.140625" customWidth="1"/>
    <col min="14350" max="14351" width="10.5703125" customWidth="1"/>
    <col min="14352" max="14352" width="11.140625" customWidth="1"/>
    <col min="14353" max="14353" width="11.42578125" customWidth="1"/>
    <col min="14354" max="14354" width="10.42578125" customWidth="1"/>
    <col min="14355" max="14355" width="11.140625" customWidth="1"/>
    <col min="14356" max="14356" width="12.42578125" customWidth="1"/>
    <col min="14591" max="14591" width="3.5703125" customWidth="1"/>
    <col min="14592" max="14592" width="23.85546875" customWidth="1"/>
    <col min="14593" max="14593" width="11.85546875" customWidth="1"/>
    <col min="14594" max="14595" width="10.28515625" customWidth="1"/>
    <col min="14596" max="14596" width="8.5703125" customWidth="1"/>
    <col min="14597" max="14597" width="9.28515625" customWidth="1"/>
    <col min="14598" max="14598" width="10.28515625" customWidth="1"/>
    <col min="14599" max="14599" width="10.140625" customWidth="1"/>
    <col min="14600" max="14600" width="10.42578125" customWidth="1"/>
    <col min="14601" max="14601" width="10.7109375" customWidth="1"/>
    <col min="14602" max="14602" width="10.42578125" customWidth="1"/>
    <col min="14603" max="14603" width="0" hidden="1" customWidth="1"/>
    <col min="14604" max="14604" width="10.28515625" customWidth="1"/>
    <col min="14605" max="14605" width="11.140625" customWidth="1"/>
    <col min="14606" max="14607" width="10.5703125" customWidth="1"/>
    <col min="14608" max="14608" width="11.140625" customWidth="1"/>
    <col min="14609" max="14609" width="11.42578125" customWidth="1"/>
    <col min="14610" max="14610" width="10.42578125" customWidth="1"/>
    <col min="14611" max="14611" width="11.140625" customWidth="1"/>
    <col min="14612" max="14612" width="12.42578125" customWidth="1"/>
    <col min="14847" max="14847" width="3.5703125" customWidth="1"/>
    <col min="14848" max="14848" width="23.85546875" customWidth="1"/>
    <col min="14849" max="14849" width="11.85546875" customWidth="1"/>
    <col min="14850" max="14851" width="10.28515625" customWidth="1"/>
    <col min="14852" max="14852" width="8.5703125" customWidth="1"/>
    <col min="14853" max="14853" width="9.28515625" customWidth="1"/>
    <col min="14854" max="14854" width="10.28515625" customWidth="1"/>
    <col min="14855" max="14855" width="10.140625" customWidth="1"/>
    <col min="14856" max="14856" width="10.42578125" customWidth="1"/>
    <col min="14857" max="14857" width="10.7109375" customWidth="1"/>
    <col min="14858" max="14858" width="10.42578125" customWidth="1"/>
    <col min="14859" max="14859" width="0" hidden="1" customWidth="1"/>
    <col min="14860" max="14860" width="10.28515625" customWidth="1"/>
    <col min="14861" max="14861" width="11.140625" customWidth="1"/>
    <col min="14862" max="14863" width="10.5703125" customWidth="1"/>
    <col min="14864" max="14864" width="11.140625" customWidth="1"/>
    <col min="14865" max="14865" width="11.42578125" customWidth="1"/>
    <col min="14866" max="14866" width="10.42578125" customWidth="1"/>
    <col min="14867" max="14867" width="11.140625" customWidth="1"/>
    <col min="14868" max="14868" width="12.42578125" customWidth="1"/>
    <col min="15103" max="15103" width="3.5703125" customWidth="1"/>
    <col min="15104" max="15104" width="23.85546875" customWidth="1"/>
    <col min="15105" max="15105" width="11.85546875" customWidth="1"/>
    <col min="15106" max="15107" width="10.28515625" customWidth="1"/>
    <col min="15108" max="15108" width="8.5703125" customWidth="1"/>
    <col min="15109" max="15109" width="9.28515625" customWidth="1"/>
    <col min="15110" max="15110" width="10.28515625" customWidth="1"/>
    <col min="15111" max="15111" width="10.140625" customWidth="1"/>
    <col min="15112" max="15112" width="10.42578125" customWidth="1"/>
    <col min="15113" max="15113" width="10.7109375" customWidth="1"/>
    <col min="15114" max="15114" width="10.42578125" customWidth="1"/>
    <col min="15115" max="15115" width="0" hidden="1" customWidth="1"/>
    <col min="15116" max="15116" width="10.28515625" customWidth="1"/>
    <col min="15117" max="15117" width="11.140625" customWidth="1"/>
    <col min="15118" max="15119" width="10.5703125" customWidth="1"/>
    <col min="15120" max="15120" width="11.140625" customWidth="1"/>
    <col min="15121" max="15121" width="11.42578125" customWidth="1"/>
    <col min="15122" max="15122" width="10.42578125" customWidth="1"/>
    <col min="15123" max="15123" width="11.140625" customWidth="1"/>
    <col min="15124" max="15124" width="12.42578125" customWidth="1"/>
    <col min="15359" max="15359" width="3.5703125" customWidth="1"/>
    <col min="15360" max="15360" width="23.85546875" customWidth="1"/>
    <col min="15361" max="15361" width="11.85546875" customWidth="1"/>
    <col min="15362" max="15363" width="10.28515625" customWidth="1"/>
    <col min="15364" max="15364" width="8.5703125" customWidth="1"/>
    <col min="15365" max="15365" width="9.28515625" customWidth="1"/>
    <col min="15366" max="15366" width="10.28515625" customWidth="1"/>
    <col min="15367" max="15367" width="10.140625" customWidth="1"/>
    <col min="15368" max="15368" width="10.42578125" customWidth="1"/>
    <col min="15369" max="15369" width="10.7109375" customWidth="1"/>
    <col min="15370" max="15370" width="10.42578125" customWidth="1"/>
    <col min="15371" max="15371" width="0" hidden="1" customWidth="1"/>
    <col min="15372" max="15372" width="10.28515625" customWidth="1"/>
    <col min="15373" max="15373" width="11.140625" customWidth="1"/>
    <col min="15374" max="15375" width="10.5703125" customWidth="1"/>
    <col min="15376" max="15376" width="11.140625" customWidth="1"/>
    <col min="15377" max="15377" width="11.42578125" customWidth="1"/>
    <col min="15378" max="15378" width="10.42578125" customWidth="1"/>
    <col min="15379" max="15379" width="11.140625" customWidth="1"/>
    <col min="15380" max="15380" width="12.42578125" customWidth="1"/>
    <col min="15615" max="15615" width="3.5703125" customWidth="1"/>
    <col min="15616" max="15616" width="23.85546875" customWidth="1"/>
    <col min="15617" max="15617" width="11.85546875" customWidth="1"/>
    <col min="15618" max="15619" width="10.28515625" customWidth="1"/>
    <col min="15620" max="15620" width="8.5703125" customWidth="1"/>
    <col min="15621" max="15621" width="9.28515625" customWidth="1"/>
    <col min="15622" max="15622" width="10.28515625" customWidth="1"/>
    <col min="15623" max="15623" width="10.140625" customWidth="1"/>
    <col min="15624" max="15624" width="10.42578125" customWidth="1"/>
    <col min="15625" max="15625" width="10.7109375" customWidth="1"/>
    <col min="15626" max="15626" width="10.42578125" customWidth="1"/>
    <col min="15627" max="15627" width="0" hidden="1" customWidth="1"/>
    <col min="15628" max="15628" width="10.28515625" customWidth="1"/>
    <col min="15629" max="15629" width="11.140625" customWidth="1"/>
    <col min="15630" max="15631" width="10.5703125" customWidth="1"/>
    <col min="15632" max="15632" width="11.140625" customWidth="1"/>
    <col min="15633" max="15633" width="11.42578125" customWidth="1"/>
    <col min="15634" max="15634" width="10.42578125" customWidth="1"/>
    <col min="15635" max="15635" width="11.140625" customWidth="1"/>
    <col min="15636" max="15636" width="12.42578125" customWidth="1"/>
    <col min="15871" max="15871" width="3.5703125" customWidth="1"/>
    <col min="15872" max="15872" width="23.85546875" customWidth="1"/>
    <col min="15873" max="15873" width="11.85546875" customWidth="1"/>
    <col min="15874" max="15875" width="10.28515625" customWidth="1"/>
    <col min="15876" max="15876" width="8.5703125" customWidth="1"/>
    <col min="15877" max="15877" width="9.28515625" customWidth="1"/>
    <col min="15878" max="15878" width="10.28515625" customWidth="1"/>
    <col min="15879" max="15879" width="10.140625" customWidth="1"/>
    <col min="15880" max="15880" width="10.42578125" customWidth="1"/>
    <col min="15881" max="15881" width="10.7109375" customWidth="1"/>
    <col min="15882" max="15882" width="10.42578125" customWidth="1"/>
    <col min="15883" max="15883" width="0" hidden="1" customWidth="1"/>
    <col min="15884" max="15884" width="10.28515625" customWidth="1"/>
    <col min="15885" max="15885" width="11.140625" customWidth="1"/>
    <col min="15886" max="15887" width="10.5703125" customWidth="1"/>
    <col min="15888" max="15888" width="11.140625" customWidth="1"/>
    <col min="15889" max="15889" width="11.42578125" customWidth="1"/>
    <col min="15890" max="15890" width="10.42578125" customWidth="1"/>
    <col min="15891" max="15891" width="11.140625" customWidth="1"/>
    <col min="15892" max="15892" width="12.42578125" customWidth="1"/>
    <col min="16127" max="16127" width="3.5703125" customWidth="1"/>
    <col min="16128" max="16128" width="23.85546875" customWidth="1"/>
    <col min="16129" max="16129" width="11.85546875" customWidth="1"/>
    <col min="16130" max="16131" width="10.28515625" customWidth="1"/>
    <col min="16132" max="16132" width="8.5703125" customWidth="1"/>
    <col min="16133" max="16133" width="9.28515625" customWidth="1"/>
    <col min="16134" max="16134" width="10.28515625" customWidth="1"/>
    <col min="16135" max="16135" width="10.140625" customWidth="1"/>
    <col min="16136" max="16136" width="10.42578125" customWidth="1"/>
    <col min="16137" max="16137" width="10.7109375" customWidth="1"/>
    <col min="16138" max="16138" width="10.42578125" customWidth="1"/>
    <col min="16139" max="16139" width="0" hidden="1" customWidth="1"/>
    <col min="16140" max="16140" width="10.28515625" customWidth="1"/>
    <col min="16141" max="16141" width="11.140625" customWidth="1"/>
    <col min="16142" max="16143" width="10.5703125" customWidth="1"/>
    <col min="16144" max="16144" width="11.140625" customWidth="1"/>
    <col min="16145" max="16145" width="11.42578125" customWidth="1"/>
    <col min="16146" max="16146" width="10.42578125" customWidth="1"/>
    <col min="16147" max="16147" width="11.140625" customWidth="1"/>
    <col min="16148" max="16148" width="12.42578125" customWidth="1"/>
  </cols>
  <sheetData>
    <row r="1" spans="1:20" ht="24" x14ac:dyDescent="0.4">
      <c r="B1" s="2" t="s">
        <v>0</v>
      </c>
      <c r="C1" s="2"/>
      <c r="E1" s="3"/>
      <c r="F1" s="4"/>
      <c r="H1" s="5" t="s">
        <v>64</v>
      </c>
      <c r="I1" s="6"/>
      <c r="J1" s="6"/>
      <c r="K1" s="7"/>
      <c r="L1" s="7"/>
      <c r="M1" s="7"/>
      <c r="N1" s="7" t="s">
        <v>1</v>
      </c>
      <c r="O1" s="7" t="s">
        <v>1</v>
      </c>
      <c r="P1" s="7" t="s">
        <v>1</v>
      </c>
      <c r="Q1" s="8" t="s">
        <v>1</v>
      </c>
      <c r="T1" t="s">
        <v>1</v>
      </c>
    </row>
    <row r="2" spans="1:20" ht="15.75" thickBot="1" x14ac:dyDescent="0.3"/>
    <row r="3" spans="1:20" ht="14.25" customHeight="1" thickTop="1" thickBot="1" x14ac:dyDescent="0.3">
      <c r="A3" s="9"/>
      <c r="B3" s="127" t="s">
        <v>2</v>
      </c>
      <c r="C3" s="128"/>
      <c r="D3" s="10">
        <v>9</v>
      </c>
      <c r="E3" s="11">
        <v>7</v>
      </c>
      <c r="F3" s="11">
        <v>1</v>
      </c>
      <c r="G3" s="11">
        <v>1</v>
      </c>
      <c r="H3" s="11">
        <v>2</v>
      </c>
      <c r="I3" s="11">
        <v>3</v>
      </c>
      <c r="J3" s="11">
        <v>1</v>
      </c>
      <c r="K3" s="11" t="s">
        <v>66</v>
      </c>
      <c r="L3" s="11"/>
      <c r="M3" s="11" t="s">
        <v>3</v>
      </c>
      <c r="N3" s="11">
        <v>2</v>
      </c>
      <c r="O3" s="12">
        <v>7</v>
      </c>
      <c r="P3" s="13"/>
      <c r="Q3" s="14" t="s">
        <v>1</v>
      </c>
      <c r="R3" s="15">
        <v>1</v>
      </c>
      <c r="S3" s="13">
        <v>61</v>
      </c>
      <c r="T3" s="129"/>
    </row>
    <row r="4" spans="1:20" ht="16.5" thickTop="1" thickBot="1" x14ac:dyDescent="0.3">
      <c r="A4" s="9"/>
      <c r="B4" s="111"/>
      <c r="C4" s="112"/>
      <c r="D4" s="16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7" t="s">
        <v>14</v>
      </c>
      <c r="O4" s="18" t="s">
        <v>15</v>
      </c>
      <c r="P4" s="19"/>
      <c r="Q4" s="20" t="s">
        <v>16</v>
      </c>
      <c r="R4" s="130" t="s">
        <v>17</v>
      </c>
      <c r="S4" s="131" t="s">
        <v>18</v>
      </c>
      <c r="T4" s="129"/>
    </row>
    <row r="5" spans="1:20" ht="14.25" customHeight="1" thickTop="1" thickBot="1" x14ac:dyDescent="0.3">
      <c r="A5" s="21"/>
      <c r="B5" s="113"/>
      <c r="C5" s="114"/>
      <c r="D5" s="24">
        <v>2212</v>
      </c>
      <c r="E5" s="25">
        <v>3322</v>
      </c>
      <c r="F5" s="25">
        <v>3421</v>
      </c>
      <c r="G5" s="25">
        <v>3429</v>
      </c>
      <c r="H5" s="25">
        <v>3631</v>
      </c>
      <c r="I5" s="25">
        <v>3632</v>
      </c>
      <c r="J5" s="25">
        <v>3412</v>
      </c>
      <c r="K5" s="25">
        <v>3745</v>
      </c>
      <c r="L5" s="25">
        <v>3745</v>
      </c>
      <c r="M5" s="25">
        <v>3745</v>
      </c>
      <c r="N5" s="25">
        <v>3729</v>
      </c>
      <c r="O5" s="26"/>
      <c r="P5" s="27" t="s">
        <v>18</v>
      </c>
      <c r="Q5" s="28" t="s">
        <v>19</v>
      </c>
      <c r="R5" s="130"/>
      <c r="S5" s="131"/>
      <c r="T5" s="129"/>
    </row>
    <row r="6" spans="1:20" ht="17.45" customHeight="1" thickTop="1" thickBot="1" x14ac:dyDescent="0.3">
      <c r="A6" s="29">
        <v>1</v>
      </c>
      <c r="B6" s="132" t="s">
        <v>20</v>
      </c>
      <c r="C6" s="119"/>
      <c r="D6" s="30">
        <f t="shared" ref="D6:P6" si="0">SUM(D7+D9)</f>
        <v>827000</v>
      </c>
      <c r="E6" s="31">
        <f t="shared" si="0"/>
        <v>496000</v>
      </c>
      <c r="F6" s="31">
        <f t="shared" si="0"/>
        <v>55000</v>
      </c>
      <c r="G6" s="31">
        <f t="shared" si="0"/>
        <v>1673000</v>
      </c>
      <c r="H6" s="31">
        <f t="shared" si="0"/>
        <v>130000</v>
      </c>
      <c r="I6" s="31">
        <f t="shared" si="0"/>
        <v>375000</v>
      </c>
      <c r="J6" s="31">
        <f t="shared" si="0"/>
        <v>629000</v>
      </c>
      <c r="K6" s="31">
        <f t="shared" si="0"/>
        <v>1089000</v>
      </c>
      <c r="L6" s="31">
        <f t="shared" si="0"/>
        <v>60000</v>
      </c>
      <c r="M6" s="31">
        <f t="shared" si="0"/>
        <v>886500</v>
      </c>
      <c r="N6" s="31">
        <f t="shared" si="0"/>
        <v>194000</v>
      </c>
      <c r="O6" s="32">
        <f t="shared" si="0"/>
        <v>297000</v>
      </c>
      <c r="P6" s="33">
        <f t="shared" si="0"/>
        <v>6711500</v>
      </c>
      <c r="Q6" s="34">
        <f>Q7+Q9</f>
        <v>943500</v>
      </c>
      <c r="R6" s="35">
        <f>SUM(R7+R9)</f>
        <v>350000</v>
      </c>
      <c r="S6" s="33">
        <f>S7+S9</f>
        <v>1293500</v>
      </c>
      <c r="T6" s="33">
        <f>P6+S6</f>
        <v>8005000</v>
      </c>
    </row>
    <row r="7" spans="1:20" ht="17.45" customHeight="1" thickBot="1" x14ac:dyDescent="0.3">
      <c r="A7" s="36">
        <v>2</v>
      </c>
      <c r="B7" s="109" t="s">
        <v>21</v>
      </c>
      <c r="C7" s="110"/>
      <c r="D7" s="37">
        <v>620000</v>
      </c>
      <c r="E7" s="38">
        <v>405000</v>
      </c>
      <c r="F7" s="38">
        <v>55000</v>
      </c>
      <c r="G7" s="38">
        <v>333000</v>
      </c>
      <c r="H7" s="38">
        <v>130000</v>
      </c>
      <c r="I7" s="38">
        <v>80000</v>
      </c>
      <c r="J7" s="38">
        <v>170000</v>
      </c>
      <c r="K7" s="38">
        <v>920000</v>
      </c>
      <c r="L7" s="38">
        <v>60000</v>
      </c>
      <c r="M7" s="38">
        <v>760000</v>
      </c>
      <c r="N7" s="38">
        <v>172000</v>
      </c>
      <c r="O7" s="39">
        <v>220000</v>
      </c>
      <c r="P7" s="33">
        <f>SUM(D7:O7)</f>
        <v>3925000</v>
      </c>
      <c r="Q7" s="40">
        <v>900000</v>
      </c>
      <c r="R7" s="41">
        <v>350000</v>
      </c>
      <c r="S7" s="33">
        <f t="shared" ref="S7:S26" si="1">SUM(Q7:R7)</f>
        <v>1250000</v>
      </c>
      <c r="T7" s="33">
        <f t="shared" ref="T7:T14" si="2">SUM(P7+S7)</f>
        <v>5175000</v>
      </c>
    </row>
    <row r="8" spans="1:20" ht="17.45" customHeight="1" thickBot="1" x14ac:dyDescent="0.3">
      <c r="A8" s="102">
        <v>3</v>
      </c>
      <c r="B8" s="109" t="s">
        <v>22</v>
      </c>
      <c r="C8" s="110"/>
      <c r="D8" s="37">
        <v>150000</v>
      </c>
      <c r="E8" s="38">
        <v>36000</v>
      </c>
      <c r="F8" s="38"/>
      <c r="G8" s="38"/>
      <c r="H8" s="38">
        <v>45000</v>
      </c>
      <c r="I8" s="38">
        <v>4000</v>
      </c>
      <c r="J8" s="38"/>
      <c r="K8" s="38">
        <v>465000</v>
      </c>
      <c r="L8" s="38">
        <v>1200</v>
      </c>
      <c r="M8" s="38">
        <v>330000</v>
      </c>
      <c r="N8" s="38">
        <v>120000</v>
      </c>
      <c r="O8" s="39">
        <v>8100</v>
      </c>
      <c r="P8" s="33">
        <f>SUM(D8:O8)</f>
        <v>1159300</v>
      </c>
      <c r="Q8" s="40">
        <v>87000</v>
      </c>
      <c r="R8" s="41">
        <v>320000</v>
      </c>
      <c r="S8" s="33">
        <f t="shared" si="1"/>
        <v>407000</v>
      </c>
      <c r="T8" s="33">
        <f t="shared" si="2"/>
        <v>1566300</v>
      </c>
    </row>
    <row r="9" spans="1:20" ht="17.45" customHeight="1" thickBot="1" x14ac:dyDescent="0.3">
      <c r="A9" s="29">
        <v>4</v>
      </c>
      <c r="B9" s="47" t="s">
        <v>23</v>
      </c>
      <c r="C9" s="103"/>
      <c r="D9" s="37">
        <f>SUM(D10:D12)</f>
        <v>207000</v>
      </c>
      <c r="E9" s="38">
        <f t="shared" ref="E9:R9" si="3">SUM(E10:E12)</f>
        <v>91000</v>
      </c>
      <c r="F9" s="38">
        <f t="shared" si="3"/>
        <v>0</v>
      </c>
      <c r="G9" s="38">
        <f t="shared" si="3"/>
        <v>1340000</v>
      </c>
      <c r="H9" s="38">
        <f t="shared" si="3"/>
        <v>0</v>
      </c>
      <c r="I9" s="38">
        <f t="shared" si="3"/>
        <v>295000</v>
      </c>
      <c r="J9" s="38">
        <f t="shared" si="3"/>
        <v>459000</v>
      </c>
      <c r="K9" s="38">
        <f t="shared" si="3"/>
        <v>169000</v>
      </c>
      <c r="L9" s="38">
        <f t="shared" si="3"/>
        <v>0</v>
      </c>
      <c r="M9" s="38">
        <f t="shared" si="3"/>
        <v>126500</v>
      </c>
      <c r="N9" s="38">
        <f t="shared" si="3"/>
        <v>22000</v>
      </c>
      <c r="O9" s="39">
        <f t="shared" si="3"/>
        <v>77000</v>
      </c>
      <c r="P9" s="42">
        <f>SUM(P10:P12)</f>
        <v>2786500</v>
      </c>
      <c r="Q9" s="40">
        <f t="shared" si="3"/>
        <v>43500</v>
      </c>
      <c r="R9" s="41">
        <f t="shared" si="3"/>
        <v>0</v>
      </c>
      <c r="S9" s="33">
        <f t="shared" si="1"/>
        <v>43500</v>
      </c>
      <c r="T9" s="33">
        <f t="shared" si="2"/>
        <v>2830000</v>
      </c>
    </row>
    <row r="10" spans="1:20" ht="17.45" customHeight="1" thickBot="1" x14ac:dyDescent="0.3">
      <c r="A10" s="36">
        <v>5</v>
      </c>
      <c r="B10" s="47" t="s">
        <v>24</v>
      </c>
      <c r="C10" s="103"/>
      <c r="D10" s="37">
        <v>105000</v>
      </c>
      <c r="E10" s="38">
        <v>21000</v>
      </c>
      <c r="F10" s="38"/>
      <c r="G10" s="38">
        <v>750000</v>
      </c>
      <c r="H10" s="38"/>
      <c r="I10" s="38">
        <v>243000</v>
      </c>
      <c r="J10" s="38">
        <v>454000</v>
      </c>
      <c r="K10" s="38">
        <v>34000</v>
      </c>
      <c r="L10" s="38"/>
      <c r="M10" s="38">
        <v>43000</v>
      </c>
      <c r="N10" s="38">
        <v>22000</v>
      </c>
      <c r="O10" s="39">
        <v>11000</v>
      </c>
      <c r="P10" s="33">
        <f t="shared" ref="P10:P28" si="4">SUM(D10:O10)</f>
        <v>1683000</v>
      </c>
      <c r="Q10" s="40">
        <v>1500</v>
      </c>
      <c r="R10" s="41"/>
      <c r="S10" s="33">
        <f t="shared" si="1"/>
        <v>1500</v>
      </c>
      <c r="T10" s="33">
        <f t="shared" si="2"/>
        <v>1684500</v>
      </c>
    </row>
    <row r="11" spans="1:20" ht="17.45" customHeight="1" thickBot="1" x14ac:dyDescent="0.3">
      <c r="A11" s="36">
        <v>6</v>
      </c>
      <c r="B11" s="109" t="s">
        <v>25</v>
      </c>
      <c r="C11" s="110"/>
      <c r="D11" s="37">
        <v>42000</v>
      </c>
      <c r="E11" s="38">
        <v>40000</v>
      </c>
      <c r="F11" s="38"/>
      <c r="G11" s="38">
        <v>590000</v>
      </c>
      <c r="H11" s="38"/>
      <c r="I11" s="38">
        <v>52000</v>
      </c>
      <c r="J11" s="38">
        <v>5000</v>
      </c>
      <c r="K11" s="38">
        <v>81000</v>
      </c>
      <c r="L11" s="38"/>
      <c r="M11" s="38">
        <v>39500</v>
      </c>
      <c r="N11" s="38"/>
      <c r="O11" s="32">
        <v>23000</v>
      </c>
      <c r="P11" s="33">
        <f t="shared" si="4"/>
        <v>872500</v>
      </c>
      <c r="Q11" s="34">
        <v>40000</v>
      </c>
      <c r="R11" s="41"/>
      <c r="S11" s="33">
        <f t="shared" si="1"/>
        <v>40000</v>
      </c>
      <c r="T11" s="33">
        <f t="shared" si="2"/>
        <v>912500</v>
      </c>
    </row>
    <row r="12" spans="1:20" ht="17.45" customHeight="1" thickBot="1" x14ac:dyDescent="0.3">
      <c r="A12" s="29">
        <v>7</v>
      </c>
      <c r="B12" s="109" t="s">
        <v>26</v>
      </c>
      <c r="C12" s="110"/>
      <c r="D12" s="37">
        <v>60000</v>
      </c>
      <c r="E12" s="38">
        <v>30000</v>
      </c>
      <c r="F12" s="38"/>
      <c r="G12" s="38"/>
      <c r="H12" s="38"/>
      <c r="I12" s="38"/>
      <c r="J12" s="38"/>
      <c r="K12" s="38">
        <v>54000</v>
      </c>
      <c r="L12" s="38"/>
      <c r="M12" s="38">
        <v>44000</v>
      </c>
      <c r="N12" s="38"/>
      <c r="O12" s="39">
        <v>43000</v>
      </c>
      <c r="P12" s="33">
        <f t="shared" si="4"/>
        <v>231000</v>
      </c>
      <c r="Q12" s="40">
        <v>2000</v>
      </c>
      <c r="R12" s="41"/>
      <c r="S12" s="33">
        <f t="shared" si="1"/>
        <v>2000</v>
      </c>
      <c r="T12" s="33">
        <f t="shared" si="2"/>
        <v>233000</v>
      </c>
    </row>
    <row r="13" spans="1:20" ht="17.45" customHeight="1" thickBot="1" x14ac:dyDescent="0.3">
      <c r="A13" s="36">
        <v>8</v>
      </c>
      <c r="B13" s="107" t="s">
        <v>27</v>
      </c>
      <c r="C13" s="108"/>
      <c r="D13" s="37">
        <v>485000</v>
      </c>
      <c r="E13" s="38">
        <v>385000</v>
      </c>
      <c r="F13" s="38">
        <v>57000</v>
      </c>
      <c r="G13" s="38">
        <v>330000</v>
      </c>
      <c r="H13" s="38">
        <v>85000</v>
      </c>
      <c r="I13" s="38">
        <v>75000</v>
      </c>
      <c r="J13" s="38">
        <v>185000</v>
      </c>
      <c r="K13" s="38">
        <v>485000</v>
      </c>
      <c r="L13" s="38">
        <v>100000</v>
      </c>
      <c r="M13" s="38">
        <v>440000</v>
      </c>
      <c r="N13" s="38">
        <v>58000</v>
      </c>
      <c r="O13" s="38">
        <v>215000</v>
      </c>
      <c r="P13" s="33">
        <f t="shared" si="4"/>
        <v>2900000</v>
      </c>
      <c r="Q13" s="40">
        <v>1100000</v>
      </c>
      <c r="R13" s="41">
        <v>-300000</v>
      </c>
      <c r="S13" s="33">
        <f t="shared" si="1"/>
        <v>800000</v>
      </c>
      <c r="T13" s="33">
        <f t="shared" si="2"/>
        <v>3700000</v>
      </c>
    </row>
    <row r="14" spans="1:20" ht="17.45" customHeight="1" thickBot="1" x14ac:dyDescent="0.3">
      <c r="A14" s="36">
        <v>9</v>
      </c>
      <c r="B14" s="109" t="s">
        <v>28</v>
      </c>
      <c r="C14" s="110"/>
      <c r="D14" s="37">
        <v>77000</v>
      </c>
      <c r="E14" s="38">
        <v>54000</v>
      </c>
      <c r="F14" s="38">
        <v>55000</v>
      </c>
      <c r="G14" s="38">
        <v>160000</v>
      </c>
      <c r="H14" s="38">
        <v>22000</v>
      </c>
      <c r="I14" s="38"/>
      <c r="J14" s="38">
        <v>6500</v>
      </c>
      <c r="K14" s="38">
        <v>130000</v>
      </c>
      <c r="L14" s="38">
        <v>12500</v>
      </c>
      <c r="M14" s="38">
        <v>212500</v>
      </c>
      <c r="N14" s="38">
        <v>6000</v>
      </c>
      <c r="O14" s="39">
        <v>17000</v>
      </c>
      <c r="P14" s="33">
        <f t="shared" si="4"/>
        <v>752500</v>
      </c>
      <c r="Q14" s="40"/>
      <c r="R14" s="41">
        <v>44000</v>
      </c>
      <c r="S14" s="33">
        <f t="shared" si="1"/>
        <v>44000</v>
      </c>
      <c r="T14" s="33">
        <f t="shared" si="2"/>
        <v>796500</v>
      </c>
    </row>
    <row r="15" spans="1:20" ht="17.45" customHeight="1" thickBot="1" x14ac:dyDescent="0.3">
      <c r="A15" s="29">
        <v>10</v>
      </c>
      <c r="B15" s="115" t="s">
        <v>29</v>
      </c>
      <c r="C15" s="116"/>
      <c r="D15" s="43">
        <f>SUM(D16:D20)</f>
        <v>4223000</v>
      </c>
      <c r="E15" s="38">
        <f>SUM(E16:E20)</f>
        <v>1455500</v>
      </c>
      <c r="F15" s="38">
        <f t="shared" ref="F15:N15" si="5">SUM(F16:F20)</f>
        <v>228300</v>
      </c>
      <c r="G15" s="38">
        <f t="shared" si="5"/>
        <v>1443000</v>
      </c>
      <c r="H15" s="38">
        <f t="shared" si="5"/>
        <v>1210500</v>
      </c>
      <c r="I15" s="38">
        <f t="shared" si="5"/>
        <v>1291600</v>
      </c>
      <c r="J15" s="38">
        <f t="shared" si="5"/>
        <v>252100</v>
      </c>
      <c r="K15" s="38">
        <f t="shared" si="5"/>
        <v>5173500</v>
      </c>
      <c r="L15" s="38">
        <f t="shared" si="5"/>
        <v>239500</v>
      </c>
      <c r="M15" s="38">
        <f t="shared" si="5"/>
        <v>4838000</v>
      </c>
      <c r="N15" s="38">
        <f t="shared" si="5"/>
        <v>1216500</v>
      </c>
      <c r="O15" s="39">
        <f>SUM(O16:O20)</f>
        <v>5324000</v>
      </c>
      <c r="P15" s="33">
        <f t="shared" si="4"/>
        <v>26895500</v>
      </c>
      <c r="Q15" s="40">
        <f>SUM(Q16:Q20)</f>
        <v>659100</v>
      </c>
      <c r="R15" s="41">
        <f>SUM(R16:R20)</f>
        <v>529100</v>
      </c>
      <c r="S15" s="33">
        <f t="shared" si="1"/>
        <v>1188200</v>
      </c>
      <c r="T15" s="33">
        <f>SUM(P15+S15)</f>
        <v>28083700</v>
      </c>
    </row>
    <row r="16" spans="1:20" ht="17.25" customHeight="1" thickBot="1" x14ac:dyDescent="0.3">
      <c r="A16" s="36">
        <v>11</v>
      </c>
      <c r="B16" s="47" t="s">
        <v>30</v>
      </c>
      <c r="C16" s="103"/>
      <c r="D16" s="37">
        <v>3025000</v>
      </c>
      <c r="E16" s="38">
        <v>1010000</v>
      </c>
      <c r="F16" s="38">
        <v>145000</v>
      </c>
      <c r="G16" s="38">
        <v>1050000</v>
      </c>
      <c r="H16" s="38">
        <v>875000</v>
      </c>
      <c r="I16" s="38">
        <v>920000</v>
      </c>
      <c r="J16" s="38">
        <v>175000</v>
      </c>
      <c r="K16" s="38">
        <v>3670000</v>
      </c>
      <c r="L16" s="38">
        <v>175000</v>
      </c>
      <c r="M16" s="38">
        <v>3440000</v>
      </c>
      <c r="N16" s="38">
        <v>870000</v>
      </c>
      <c r="O16" s="39">
        <v>3850000</v>
      </c>
      <c r="P16" s="33">
        <f t="shared" si="4"/>
        <v>19205000</v>
      </c>
      <c r="Q16" s="40">
        <v>480000</v>
      </c>
      <c r="R16" s="41">
        <v>370000</v>
      </c>
      <c r="S16" s="33">
        <f t="shared" si="1"/>
        <v>850000</v>
      </c>
      <c r="T16" s="33">
        <f>SUM(P16+S16)</f>
        <v>20055000</v>
      </c>
    </row>
    <row r="17" spans="1:22" ht="17.25" customHeight="1" thickBot="1" x14ac:dyDescent="0.3">
      <c r="A17" s="36">
        <v>12</v>
      </c>
      <c r="B17" s="109" t="s">
        <v>31</v>
      </c>
      <c r="C17" s="110"/>
      <c r="D17" s="37">
        <v>1023000</v>
      </c>
      <c r="E17" s="38">
        <v>342000</v>
      </c>
      <c r="F17" s="38">
        <v>49000</v>
      </c>
      <c r="G17" s="38">
        <v>355000</v>
      </c>
      <c r="H17" s="38">
        <v>296000</v>
      </c>
      <c r="I17" s="38">
        <v>311000</v>
      </c>
      <c r="J17" s="38">
        <v>60000</v>
      </c>
      <c r="K17" s="38">
        <v>1240000</v>
      </c>
      <c r="L17" s="38">
        <v>59500</v>
      </c>
      <c r="M17" s="38">
        <v>1163000</v>
      </c>
      <c r="N17" s="38">
        <v>295000</v>
      </c>
      <c r="O17" s="39">
        <v>1302000</v>
      </c>
      <c r="P17" s="33">
        <f t="shared" si="4"/>
        <v>6495500</v>
      </c>
      <c r="Q17" s="40">
        <v>163000</v>
      </c>
      <c r="R17" s="41">
        <v>125000</v>
      </c>
      <c r="S17" s="33">
        <f t="shared" si="1"/>
        <v>288000</v>
      </c>
      <c r="T17" s="33">
        <f>SUM(P17+S17)</f>
        <v>6783500</v>
      </c>
    </row>
    <row r="18" spans="1:22" ht="18" customHeight="1" thickBot="1" x14ac:dyDescent="0.3">
      <c r="A18" s="36">
        <v>13</v>
      </c>
      <c r="B18" s="109" t="s">
        <v>32</v>
      </c>
      <c r="C18" s="110"/>
      <c r="D18" s="37">
        <v>38000</v>
      </c>
      <c r="E18" s="38">
        <v>12000</v>
      </c>
      <c r="F18" s="38">
        <v>2300</v>
      </c>
      <c r="G18" s="38">
        <v>2000</v>
      </c>
      <c r="H18" s="38">
        <v>6000</v>
      </c>
      <c r="I18" s="38">
        <v>8100</v>
      </c>
      <c r="J18" s="38">
        <v>9100</v>
      </c>
      <c r="K18" s="38">
        <v>38500</v>
      </c>
      <c r="L18" s="38">
        <v>1500</v>
      </c>
      <c r="M18" s="38">
        <v>33000</v>
      </c>
      <c r="N18" s="38">
        <v>12000</v>
      </c>
      <c r="O18" s="39">
        <v>40000</v>
      </c>
      <c r="P18" s="33">
        <f t="shared" si="4"/>
        <v>202500</v>
      </c>
      <c r="Q18" s="40">
        <v>6500</v>
      </c>
      <c r="R18" s="41">
        <v>5100</v>
      </c>
      <c r="S18" s="33">
        <f t="shared" si="1"/>
        <v>11600</v>
      </c>
      <c r="T18" s="33">
        <f>SUM(P18+S18)</f>
        <v>214100</v>
      </c>
    </row>
    <row r="19" spans="1:22" ht="17.45" customHeight="1" thickBot="1" x14ac:dyDescent="0.3">
      <c r="A19" s="36">
        <v>14</v>
      </c>
      <c r="B19" s="109" t="s">
        <v>33</v>
      </c>
      <c r="C19" s="110"/>
      <c r="D19" s="37">
        <v>61000</v>
      </c>
      <c r="E19" s="38">
        <v>20500</v>
      </c>
      <c r="F19" s="38">
        <v>3000</v>
      </c>
      <c r="G19" s="38">
        <v>21000</v>
      </c>
      <c r="H19" s="38">
        <v>17500</v>
      </c>
      <c r="I19" s="38">
        <v>18500</v>
      </c>
      <c r="J19" s="38">
        <v>3500</v>
      </c>
      <c r="K19" s="38">
        <v>74000</v>
      </c>
      <c r="L19" s="38">
        <v>3500</v>
      </c>
      <c r="M19" s="38">
        <v>69000</v>
      </c>
      <c r="N19" s="38">
        <v>17500</v>
      </c>
      <c r="O19" s="39">
        <v>77000</v>
      </c>
      <c r="P19" s="33">
        <f t="shared" si="4"/>
        <v>386000</v>
      </c>
      <c r="Q19" s="40">
        <v>9600</v>
      </c>
      <c r="R19" s="41">
        <v>7500</v>
      </c>
      <c r="S19" s="33">
        <f t="shared" si="1"/>
        <v>17100</v>
      </c>
      <c r="T19" s="33">
        <f>SUM(P19+S19)</f>
        <v>403100</v>
      </c>
      <c r="U19" t="s">
        <v>1</v>
      </c>
    </row>
    <row r="20" spans="1:22" ht="17.45" customHeight="1" thickBot="1" x14ac:dyDescent="0.3">
      <c r="A20" s="36">
        <v>15</v>
      </c>
      <c r="B20" s="109" t="s">
        <v>34</v>
      </c>
      <c r="C20" s="110"/>
      <c r="D20" s="37">
        <v>76000</v>
      </c>
      <c r="E20" s="38">
        <v>71000</v>
      </c>
      <c r="F20" s="38">
        <v>29000</v>
      </c>
      <c r="G20" s="38">
        <v>15000</v>
      </c>
      <c r="H20" s="38">
        <v>16000</v>
      </c>
      <c r="I20" s="38">
        <v>34000</v>
      </c>
      <c r="J20" s="38">
        <v>4500</v>
      </c>
      <c r="K20" s="38">
        <v>151000</v>
      </c>
      <c r="L20" s="38"/>
      <c r="M20" s="38">
        <v>133000</v>
      </c>
      <c r="N20" s="38">
        <v>22000</v>
      </c>
      <c r="O20" s="39">
        <v>55000</v>
      </c>
      <c r="P20" s="33">
        <f t="shared" si="4"/>
        <v>606500</v>
      </c>
      <c r="Q20" s="40"/>
      <c r="R20" s="40">
        <v>21500</v>
      </c>
      <c r="S20" s="33">
        <f t="shared" si="1"/>
        <v>21500</v>
      </c>
      <c r="T20" s="33">
        <f>P20+S20</f>
        <v>628000</v>
      </c>
    </row>
    <row r="21" spans="1:22" ht="17.45" customHeight="1" thickBot="1" x14ac:dyDescent="0.3">
      <c r="A21" s="36">
        <v>16</v>
      </c>
      <c r="B21" s="107" t="s">
        <v>35</v>
      </c>
      <c r="C21" s="110"/>
      <c r="D21" s="37">
        <v>2500</v>
      </c>
      <c r="E21" s="38"/>
      <c r="F21" s="38"/>
      <c r="G21" s="38"/>
      <c r="H21" s="38">
        <v>5000</v>
      </c>
      <c r="I21" s="38"/>
      <c r="J21" s="38"/>
      <c r="K21" s="38"/>
      <c r="L21" s="38"/>
      <c r="M21" s="44">
        <v>5000</v>
      </c>
      <c r="N21" s="44">
        <v>8000</v>
      </c>
      <c r="O21" s="45"/>
      <c r="P21" s="33">
        <f t="shared" si="4"/>
        <v>20500</v>
      </c>
      <c r="Q21" s="40">
        <v>45500</v>
      </c>
      <c r="R21" s="41">
        <v>30500</v>
      </c>
      <c r="S21" s="33">
        <f t="shared" si="1"/>
        <v>76000</v>
      </c>
      <c r="T21" s="33">
        <f t="shared" ref="T21:T27" si="6">SUM(P21+S21)</f>
        <v>96500</v>
      </c>
    </row>
    <row r="22" spans="1:22" ht="17.45" customHeight="1" thickBot="1" x14ac:dyDescent="0.3">
      <c r="A22" s="36">
        <v>17</v>
      </c>
      <c r="B22" s="109" t="s">
        <v>36</v>
      </c>
      <c r="C22" s="110"/>
      <c r="D22" s="37"/>
      <c r="E22" s="38"/>
      <c r="F22" s="38"/>
      <c r="G22" s="38"/>
      <c r="H22" s="38">
        <v>5000</v>
      </c>
      <c r="I22" s="38"/>
      <c r="J22" s="38"/>
      <c r="K22" s="38"/>
      <c r="L22" s="38"/>
      <c r="M22" s="38">
        <v>5000</v>
      </c>
      <c r="N22" s="38">
        <v>8000</v>
      </c>
      <c r="O22" s="39"/>
      <c r="P22" s="33">
        <f t="shared" si="4"/>
        <v>18000</v>
      </c>
      <c r="Q22" s="40">
        <v>45500</v>
      </c>
      <c r="R22" s="41">
        <v>30500</v>
      </c>
      <c r="S22" s="33">
        <f t="shared" si="1"/>
        <v>76000</v>
      </c>
      <c r="T22" s="33">
        <f t="shared" si="6"/>
        <v>94000</v>
      </c>
    </row>
    <row r="23" spans="1:22" ht="17.45" customHeight="1" thickBot="1" x14ac:dyDescent="0.3">
      <c r="A23" s="36">
        <v>18</v>
      </c>
      <c r="B23" s="107" t="s">
        <v>37</v>
      </c>
      <c r="C23" s="110"/>
      <c r="D23" s="37">
        <v>62000</v>
      </c>
      <c r="E23" s="38">
        <v>10000</v>
      </c>
      <c r="F23" s="38"/>
      <c r="G23" s="38">
        <v>30000</v>
      </c>
      <c r="H23" s="38">
        <v>9000</v>
      </c>
      <c r="I23" s="38">
        <v>40000</v>
      </c>
      <c r="J23" s="38"/>
      <c r="K23" s="38">
        <v>35000</v>
      </c>
      <c r="L23" s="38"/>
      <c r="M23" s="38">
        <v>30000</v>
      </c>
      <c r="N23" s="38">
        <v>10000</v>
      </c>
      <c r="O23" s="39">
        <v>5000</v>
      </c>
      <c r="P23" s="33">
        <f t="shared" si="4"/>
        <v>231000</v>
      </c>
      <c r="Q23" s="40">
        <v>11000</v>
      </c>
      <c r="R23" s="41">
        <v>32000</v>
      </c>
      <c r="S23" s="33">
        <f t="shared" si="1"/>
        <v>43000</v>
      </c>
      <c r="T23" s="33">
        <f t="shared" si="6"/>
        <v>274000</v>
      </c>
    </row>
    <row r="24" spans="1:22" ht="17.45" customHeight="1" thickBot="1" x14ac:dyDescent="0.3">
      <c r="A24" s="36">
        <v>19</v>
      </c>
      <c r="B24" s="104" t="s">
        <v>38</v>
      </c>
      <c r="C24" s="103"/>
      <c r="D24" s="37">
        <v>300000</v>
      </c>
      <c r="E24" s="38">
        <v>30000</v>
      </c>
      <c r="F24" s="38">
        <v>10000</v>
      </c>
      <c r="G24" s="38">
        <v>1500000</v>
      </c>
      <c r="H24" s="38">
        <v>180000</v>
      </c>
      <c r="I24" s="38">
        <v>150000</v>
      </c>
      <c r="J24" s="38">
        <v>320000</v>
      </c>
      <c r="K24" s="38">
        <v>300000</v>
      </c>
      <c r="L24" s="38"/>
      <c r="M24" s="38">
        <v>600000</v>
      </c>
      <c r="N24" s="38">
        <v>190000</v>
      </c>
      <c r="O24" s="39">
        <v>25000</v>
      </c>
      <c r="P24" s="33">
        <f t="shared" si="4"/>
        <v>3605000</v>
      </c>
      <c r="Q24" s="40"/>
      <c r="R24" s="41">
        <v>142000</v>
      </c>
      <c r="S24" s="33">
        <f t="shared" si="1"/>
        <v>142000</v>
      </c>
      <c r="T24" s="33">
        <f t="shared" si="6"/>
        <v>3747000</v>
      </c>
    </row>
    <row r="25" spans="1:22" ht="17.45" customHeight="1" thickBot="1" x14ac:dyDescent="0.3">
      <c r="A25" s="36">
        <v>20</v>
      </c>
      <c r="B25" s="47" t="s">
        <v>39</v>
      </c>
      <c r="C25" s="103"/>
      <c r="D25" s="37">
        <v>285300</v>
      </c>
      <c r="E25" s="38">
        <v>27000</v>
      </c>
      <c r="F25" s="38">
        <v>7500</v>
      </c>
      <c r="G25" s="38">
        <v>1353000</v>
      </c>
      <c r="H25" s="38">
        <v>159000</v>
      </c>
      <c r="I25" s="38">
        <v>82300</v>
      </c>
      <c r="J25" s="38">
        <v>299000</v>
      </c>
      <c r="K25" s="38">
        <v>230000</v>
      </c>
      <c r="L25" s="38"/>
      <c r="M25" s="38">
        <v>542000</v>
      </c>
      <c r="N25" s="38">
        <v>172000</v>
      </c>
      <c r="O25" s="39"/>
      <c r="P25" s="33">
        <f t="shared" si="4"/>
        <v>3157100</v>
      </c>
      <c r="Q25" s="40"/>
      <c r="R25" s="41">
        <v>142000</v>
      </c>
      <c r="S25" s="33">
        <f t="shared" si="1"/>
        <v>142000</v>
      </c>
      <c r="T25" s="33">
        <f t="shared" si="6"/>
        <v>3299100</v>
      </c>
    </row>
    <row r="26" spans="1:22" ht="17.45" customHeight="1" thickBot="1" x14ac:dyDescent="0.3">
      <c r="A26" s="36">
        <v>21</v>
      </c>
      <c r="B26" s="47" t="s">
        <v>40</v>
      </c>
      <c r="C26" s="103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3">
        <f t="shared" si="4"/>
        <v>0</v>
      </c>
      <c r="Q26" s="40"/>
      <c r="R26" s="41"/>
      <c r="S26" s="33">
        <f t="shared" si="1"/>
        <v>0</v>
      </c>
      <c r="T26" s="33">
        <f t="shared" si="6"/>
        <v>0</v>
      </c>
    </row>
    <row r="27" spans="1:22" ht="17.45" customHeight="1" thickBot="1" x14ac:dyDescent="0.3">
      <c r="A27" s="36">
        <v>22</v>
      </c>
      <c r="B27" s="47" t="s">
        <v>41</v>
      </c>
      <c r="C27" s="48">
        <f>O28/(T28-O28)</f>
        <v>0.15420528808996797</v>
      </c>
      <c r="D27" s="37">
        <f t="shared" ref="D27:N27" si="7">$C$27*D28</f>
        <v>909734.09708676604</v>
      </c>
      <c r="E27" s="38">
        <f t="shared" si="7"/>
        <v>366468.86714580888</v>
      </c>
      <c r="F27" s="38">
        <f t="shared" si="7"/>
        <v>54018.112417915778</v>
      </c>
      <c r="G27" s="38">
        <f t="shared" si="7"/>
        <v>767325.5135356806</v>
      </c>
      <c r="H27" s="38">
        <f t="shared" si="7"/>
        <v>249735.46406170313</v>
      </c>
      <c r="I27" s="38">
        <f t="shared" si="7"/>
        <v>297862.93447458214</v>
      </c>
      <c r="J27" s="38">
        <f t="shared" si="7"/>
        <v>213743.94982150462</v>
      </c>
      <c r="K27" s="38">
        <f t="shared" si="7"/>
        <v>1092158.9528971983</v>
      </c>
      <c r="L27" s="38">
        <f t="shared" si="7"/>
        <v>61605.012591942206</v>
      </c>
      <c r="M27" s="38">
        <f t="shared" si="7"/>
        <v>1048518.8563677373</v>
      </c>
      <c r="N27" s="38">
        <f t="shared" si="7"/>
        <v>258525.1654828313</v>
      </c>
      <c r="O27" s="38">
        <v>-5866000</v>
      </c>
      <c r="P27" s="33">
        <f t="shared" si="4"/>
        <v>-546303.07411632966</v>
      </c>
      <c r="Q27" s="40">
        <f>C27*Q28</f>
        <v>425467.81036903063</v>
      </c>
      <c r="R27" s="40">
        <f>C27*R28</f>
        <v>120835.2637472989</v>
      </c>
      <c r="S27" s="33">
        <f>SUM(Q27:R27)</f>
        <v>546303.07411632955</v>
      </c>
      <c r="T27" s="49">
        <f t="shared" si="6"/>
        <v>-1.1641532182693481E-10</v>
      </c>
      <c r="V27" s="46"/>
    </row>
    <row r="28" spans="1:22" ht="17.45" customHeight="1" thickBot="1" x14ac:dyDescent="0.3">
      <c r="A28" s="50">
        <v>23</v>
      </c>
      <c r="B28" s="125" t="s">
        <v>42</v>
      </c>
      <c r="C28" s="126"/>
      <c r="D28" s="51">
        <v>5899500</v>
      </c>
      <c r="E28" s="52">
        <v>2376500</v>
      </c>
      <c r="F28" s="52">
        <v>350300</v>
      </c>
      <c r="G28" s="52">
        <v>4976000</v>
      </c>
      <c r="H28" s="52">
        <v>1619500</v>
      </c>
      <c r="I28" s="52">
        <v>1931600</v>
      </c>
      <c r="J28" s="52">
        <v>1386100</v>
      </c>
      <c r="K28" s="52">
        <v>7082500</v>
      </c>
      <c r="L28" s="52">
        <v>399500</v>
      </c>
      <c r="M28" s="52">
        <v>6799500</v>
      </c>
      <c r="N28" s="52">
        <v>1676500</v>
      </c>
      <c r="O28" s="53">
        <v>5866000</v>
      </c>
      <c r="P28" s="54">
        <f t="shared" si="4"/>
        <v>40363500</v>
      </c>
      <c r="Q28" s="55">
        <v>2759100</v>
      </c>
      <c r="R28" s="56">
        <v>783600</v>
      </c>
      <c r="S28" s="54">
        <f>SUM(Q28:R28)</f>
        <v>3542700</v>
      </c>
      <c r="T28" s="54">
        <f>P28+S28</f>
        <v>43906200</v>
      </c>
    </row>
    <row r="29" spans="1:22" ht="17.45" customHeight="1" thickTop="1" thickBot="1" x14ac:dyDescent="0.3">
      <c r="A29" s="61">
        <v>24</v>
      </c>
      <c r="B29" s="123" t="s">
        <v>61</v>
      </c>
      <c r="C29" s="124"/>
      <c r="D29" s="57">
        <f>SUM(D7+D9+D13+D15+D21+D23+D24+D26+D27)</f>
        <v>6809234.0970867658</v>
      </c>
      <c r="E29" s="58">
        <f t="shared" ref="E29:T29" si="8">SUM(E7+E9+E13+E15+E21+E23+E24+E26+E27)</f>
        <v>2742968.8671458089</v>
      </c>
      <c r="F29" s="58">
        <f t="shared" si="8"/>
        <v>404318.11241791578</v>
      </c>
      <c r="G29" s="58">
        <f t="shared" si="8"/>
        <v>5743325.5135356802</v>
      </c>
      <c r="H29" s="58">
        <f t="shared" si="8"/>
        <v>1869235.4640617031</v>
      </c>
      <c r="I29" s="58">
        <f t="shared" si="8"/>
        <v>2229462.9344745823</v>
      </c>
      <c r="J29" s="58">
        <f t="shared" si="8"/>
        <v>1599843.9498215045</v>
      </c>
      <c r="K29" s="58">
        <f>SUM(K7+K9+K13+K15+K21+K23+K24+K26+K27)</f>
        <v>8174658.9528971985</v>
      </c>
      <c r="L29" s="58">
        <f t="shared" si="8"/>
        <v>461105.01259194221</v>
      </c>
      <c r="M29" s="58">
        <f t="shared" si="8"/>
        <v>7848018.8563677371</v>
      </c>
      <c r="N29" s="58">
        <f t="shared" si="8"/>
        <v>1935025.1654828312</v>
      </c>
      <c r="O29" s="59">
        <f>SUM(O7+O9+O13+O15+O21+O23+O24+O26+O27)</f>
        <v>0</v>
      </c>
      <c r="P29" s="57">
        <f>SUM(P7+P9+P13+P15+P21+P23+P24+P26+P27)</f>
        <v>39817196.925883673</v>
      </c>
      <c r="Q29" s="57">
        <f>SUM(Q7+Q9+Q13+Q15+Q21+Q23+Q24+Q26+Q27)</f>
        <v>3184567.8103690306</v>
      </c>
      <c r="R29" s="59">
        <f>SUM(R7+R9+R13+R15+R21+R23+R24+R26+R27)</f>
        <v>904435.26374729886</v>
      </c>
      <c r="S29" s="57">
        <f t="shared" si="8"/>
        <v>4089003.0741163297</v>
      </c>
      <c r="T29" s="60">
        <f t="shared" si="8"/>
        <v>43906200</v>
      </c>
    </row>
    <row r="30" spans="1:22" ht="17.45" customHeight="1" thickTop="1" thickBot="1" x14ac:dyDescent="0.3">
      <c r="A30" s="61">
        <v>25</v>
      </c>
      <c r="B30" s="64"/>
      <c r="C30" s="65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33"/>
      <c r="Q30" s="34"/>
      <c r="R30" s="35"/>
      <c r="S30" s="33"/>
      <c r="T30" s="66"/>
    </row>
    <row r="31" spans="1:22" ht="17.45" customHeight="1" thickTop="1" thickBot="1" x14ac:dyDescent="0.3">
      <c r="A31" s="29">
        <v>26</v>
      </c>
      <c r="B31" s="118" t="s">
        <v>43</v>
      </c>
      <c r="C31" s="119"/>
      <c r="D31" s="67"/>
      <c r="E31" s="68"/>
      <c r="F31" s="68"/>
      <c r="G31" s="68">
        <v>2300000</v>
      </c>
      <c r="H31" s="68">
        <v>60000</v>
      </c>
      <c r="I31" s="68">
        <v>835000</v>
      </c>
      <c r="J31" s="68">
        <v>50000</v>
      </c>
      <c r="K31" s="68">
        <v>110000</v>
      </c>
      <c r="L31" s="68"/>
      <c r="M31" s="68">
        <v>170000</v>
      </c>
      <c r="N31" s="68">
        <v>13000</v>
      </c>
      <c r="O31" s="69"/>
      <c r="P31" s="70">
        <f t="shared" ref="P31:P41" si="9">SUM(D31:O31)</f>
        <v>3538000</v>
      </c>
      <c r="Q31" s="71">
        <v>4010000</v>
      </c>
      <c r="R31" s="72">
        <v>785000</v>
      </c>
      <c r="S31" s="70">
        <f t="shared" ref="S31:S41" si="10">SUM(Q31:R31)</f>
        <v>4795000</v>
      </c>
      <c r="T31" s="33">
        <f t="shared" ref="T31:T39" si="11">SUM(P31+S31)</f>
        <v>8333000</v>
      </c>
    </row>
    <row r="32" spans="1:22" ht="17.45" customHeight="1" thickBot="1" x14ac:dyDescent="0.3">
      <c r="A32" s="36">
        <v>27</v>
      </c>
      <c r="B32" s="122" t="s">
        <v>44</v>
      </c>
      <c r="C32" s="110"/>
      <c r="D32" s="37"/>
      <c r="E32" s="38"/>
      <c r="F32" s="38"/>
      <c r="G32" s="38">
        <v>57000</v>
      </c>
      <c r="H32" s="38"/>
      <c r="I32" s="38"/>
      <c r="J32" s="38"/>
      <c r="K32" s="38">
        <v>110000</v>
      </c>
      <c r="L32" s="38"/>
      <c r="M32" s="38"/>
      <c r="N32" s="38"/>
      <c r="O32" s="39"/>
      <c r="P32" s="42">
        <f t="shared" si="9"/>
        <v>167000</v>
      </c>
      <c r="Q32" s="40"/>
      <c r="R32" s="41"/>
      <c r="S32" s="33">
        <f t="shared" si="10"/>
        <v>0</v>
      </c>
      <c r="T32" s="33">
        <f t="shared" si="11"/>
        <v>167000</v>
      </c>
    </row>
    <row r="33" spans="1:20" ht="17.45" customHeight="1" thickBot="1" x14ac:dyDescent="0.3">
      <c r="A33" s="36">
        <v>28</v>
      </c>
      <c r="B33" s="122" t="s">
        <v>45</v>
      </c>
      <c r="C33" s="110"/>
      <c r="D33" s="37">
        <v>150000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42">
        <f t="shared" si="9"/>
        <v>150000</v>
      </c>
      <c r="Q33" s="40"/>
      <c r="R33" s="41"/>
      <c r="S33" s="33">
        <f t="shared" si="10"/>
        <v>0</v>
      </c>
      <c r="T33" s="33">
        <f t="shared" si="11"/>
        <v>150000</v>
      </c>
    </row>
    <row r="34" spans="1:20" ht="17.45" customHeight="1" thickBot="1" x14ac:dyDescent="0.3">
      <c r="A34" s="36">
        <v>29</v>
      </c>
      <c r="B34" s="122" t="s">
        <v>46</v>
      </c>
      <c r="C34" s="110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42">
        <f t="shared" si="9"/>
        <v>0</v>
      </c>
      <c r="Q34" s="40"/>
      <c r="R34" s="41"/>
      <c r="S34" s="33">
        <f t="shared" si="10"/>
        <v>0</v>
      </c>
      <c r="T34" s="33">
        <f t="shared" si="11"/>
        <v>0</v>
      </c>
    </row>
    <row r="35" spans="1:20" ht="17.45" customHeight="1" thickBot="1" x14ac:dyDescent="0.3">
      <c r="A35" s="36">
        <v>30</v>
      </c>
      <c r="B35" s="122" t="s">
        <v>47</v>
      </c>
      <c r="C35" s="110"/>
      <c r="D35" s="73">
        <v>6373934</v>
      </c>
      <c r="E35" s="74">
        <v>2715969</v>
      </c>
      <c r="F35" s="74">
        <v>396818</v>
      </c>
      <c r="G35" s="74">
        <v>2033326</v>
      </c>
      <c r="H35" s="74">
        <v>1650235</v>
      </c>
      <c r="I35" s="74">
        <v>1312163</v>
      </c>
      <c r="J35" s="74">
        <v>1250844</v>
      </c>
      <c r="K35" s="74">
        <v>7724659</v>
      </c>
      <c r="L35" s="74">
        <v>461105</v>
      </c>
      <c r="M35" s="74">
        <v>5944022</v>
      </c>
      <c r="N35" s="74">
        <v>1749025</v>
      </c>
      <c r="O35" s="75"/>
      <c r="P35" s="76">
        <f t="shared" si="9"/>
        <v>31612100</v>
      </c>
      <c r="Q35" s="77"/>
      <c r="R35" s="78"/>
      <c r="S35" s="76">
        <f t="shared" si="10"/>
        <v>0</v>
      </c>
      <c r="T35" s="79">
        <f t="shared" si="11"/>
        <v>31612100</v>
      </c>
    </row>
    <row r="36" spans="1:20" ht="17.45" customHeight="1" thickBot="1" x14ac:dyDescent="0.3">
      <c r="A36" s="36">
        <v>31</v>
      </c>
      <c r="B36" s="122" t="s">
        <v>48</v>
      </c>
      <c r="C36" s="110"/>
      <c r="D36" s="73">
        <v>285300</v>
      </c>
      <c r="E36" s="74">
        <v>27000</v>
      </c>
      <c r="F36" s="74">
        <v>7500</v>
      </c>
      <c r="G36" s="74">
        <v>1353000</v>
      </c>
      <c r="H36" s="74">
        <v>159000</v>
      </c>
      <c r="I36" s="74">
        <v>82300</v>
      </c>
      <c r="J36" s="74">
        <v>299000</v>
      </c>
      <c r="K36" s="74">
        <v>178000</v>
      </c>
      <c r="L36" s="74"/>
      <c r="M36" s="74">
        <v>426000</v>
      </c>
      <c r="N36" s="74">
        <v>79000</v>
      </c>
      <c r="O36" s="75"/>
      <c r="P36" s="76">
        <f t="shared" si="9"/>
        <v>2896100</v>
      </c>
      <c r="Q36" s="77"/>
      <c r="R36" s="78"/>
      <c r="S36" s="76">
        <f t="shared" si="10"/>
        <v>0</v>
      </c>
      <c r="T36" s="79">
        <f t="shared" si="11"/>
        <v>2896100</v>
      </c>
    </row>
    <row r="37" spans="1:20" ht="17.45" customHeight="1" thickBot="1" x14ac:dyDescent="0.3">
      <c r="A37" s="36">
        <v>32</v>
      </c>
      <c r="B37" s="122" t="s">
        <v>49</v>
      </c>
      <c r="C37" s="110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  <c r="P37" s="76">
        <f t="shared" si="9"/>
        <v>0</v>
      </c>
      <c r="Q37" s="77"/>
      <c r="R37" s="78"/>
      <c r="S37" s="76">
        <f t="shared" si="10"/>
        <v>0</v>
      </c>
      <c r="T37" s="79">
        <f t="shared" si="11"/>
        <v>0</v>
      </c>
    </row>
    <row r="38" spans="1:20" ht="17.45" customHeight="1" thickBot="1" x14ac:dyDescent="0.3">
      <c r="A38" s="36">
        <v>33</v>
      </c>
      <c r="B38" s="122" t="s">
        <v>50</v>
      </c>
      <c r="C38" s="110"/>
      <c r="D38" s="37"/>
      <c r="E38" s="38"/>
      <c r="F38" s="38"/>
      <c r="G38" s="38"/>
      <c r="H38" s="38"/>
      <c r="I38" s="38"/>
      <c r="J38" s="38"/>
      <c r="K38" s="38"/>
      <c r="L38" s="38"/>
      <c r="M38" s="38">
        <v>360000</v>
      </c>
      <c r="N38" s="38"/>
      <c r="O38" s="39"/>
      <c r="P38" s="42">
        <f t="shared" si="9"/>
        <v>360000</v>
      </c>
      <c r="Q38" s="40"/>
      <c r="R38" s="41"/>
      <c r="S38" s="42">
        <f t="shared" si="10"/>
        <v>0</v>
      </c>
      <c r="T38" s="42">
        <f t="shared" si="11"/>
        <v>360000</v>
      </c>
    </row>
    <row r="39" spans="1:20" ht="17.45" customHeight="1" thickBot="1" x14ac:dyDescent="0.3">
      <c r="A39" s="36">
        <v>34</v>
      </c>
      <c r="B39" s="122" t="s">
        <v>51</v>
      </c>
      <c r="C39" s="110"/>
      <c r="D39" s="37"/>
      <c r="E39" s="38"/>
      <c r="F39" s="38"/>
      <c r="G39" s="38"/>
      <c r="H39" s="38"/>
      <c r="I39" s="38"/>
      <c r="J39" s="38"/>
      <c r="K39" s="38">
        <v>52000</v>
      </c>
      <c r="L39" s="38"/>
      <c r="M39" s="38">
        <v>116000</v>
      </c>
      <c r="N39" s="38">
        <v>94000</v>
      </c>
      <c r="O39" s="39"/>
      <c r="P39" s="42">
        <f t="shared" si="9"/>
        <v>262000</v>
      </c>
      <c r="Q39" s="40"/>
      <c r="R39" s="41">
        <v>126000</v>
      </c>
      <c r="S39" s="42">
        <f t="shared" si="10"/>
        <v>126000</v>
      </c>
      <c r="T39" s="42">
        <f t="shared" si="11"/>
        <v>388000</v>
      </c>
    </row>
    <row r="40" spans="1:20" ht="17.45" customHeight="1" thickBot="1" x14ac:dyDescent="0.3">
      <c r="A40" s="36">
        <v>35</v>
      </c>
      <c r="B40" s="122" t="s">
        <v>52</v>
      </c>
      <c r="C40" s="110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42">
        <f t="shared" si="9"/>
        <v>0</v>
      </c>
      <c r="Q40" s="40"/>
      <c r="R40" s="41"/>
      <c r="S40" s="42">
        <f t="shared" si="10"/>
        <v>0</v>
      </c>
      <c r="T40" s="42"/>
    </row>
    <row r="41" spans="1:20" ht="17.45" customHeight="1" thickBot="1" x14ac:dyDescent="0.3">
      <c r="A41" s="50">
        <v>36</v>
      </c>
      <c r="B41" s="80"/>
      <c r="C41" s="81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4"/>
      <c r="P41" s="54">
        <f t="shared" si="9"/>
        <v>0</v>
      </c>
      <c r="Q41" s="85"/>
      <c r="R41" s="86"/>
      <c r="S41" s="54">
        <f t="shared" si="10"/>
        <v>0</v>
      </c>
      <c r="T41" s="54">
        <f>SUM(P41+S41)</f>
        <v>0</v>
      </c>
    </row>
    <row r="42" spans="1:20" ht="17.45" customHeight="1" thickTop="1" thickBot="1" x14ac:dyDescent="0.3">
      <c r="A42" s="61">
        <v>37</v>
      </c>
      <c r="B42" s="117" t="s">
        <v>53</v>
      </c>
      <c r="C42" s="106"/>
      <c r="D42" s="57">
        <f>SUM(D31:D41)</f>
        <v>6809234</v>
      </c>
      <c r="E42" s="58">
        <f t="shared" ref="E42:R42" si="12">SUM(E31:E41)</f>
        <v>2742969</v>
      </c>
      <c r="F42" s="58">
        <f t="shared" si="12"/>
        <v>404318</v>
      </c>
      <c r="G42" s="58">
        <f t="shared" si="12"/>
        <v>5743326</v>
      </c>
      <c r="H42" s="58">
        <f>SUM(H31:H41)</f>
        <v>1869235</v>
      </c>
      <c r="I42" s="58">
        <f t="shared" si="12"/>
        <v>2229463</v>
      </c>
      <c r="J42" s="58">
        <f t="shared" si="12"/>
        <v>1599844</v>
      </c>
      <c r="K42" s="58">
        <f t="shared" si="12"/>
        <v>8174659</v>
      </c>
      <c r="L42" s="58">
        <f t="shared" si="12"/>
        <v>461105</v>
      </c>
      <c r="M42" s="58">
        <f t="shared" si="12"/>
        <v>7016022</v>
      </c>
      <c r="N42" s="58">
        <f t="shared" si="12"/>
        <v>1935025</v>
      </c>
      <c r="O42" s="59">
        <f t="shared" si="12"/>
        <v>0</v>
      </c>
      <c r="P42" s="60">
        <f>SUM(P31:P41)</f>
        <v>38985200</v>
      </c>
      <c r="Q42" s="62">
        <f t="shared" si="12"/>
        <v>4010000</v>
      </c>
      <c r="R42" s="63">
        <f t="shared" si="12"/>
        <v>911000</v>
      </c>
      <c r="S42" s="60">
        <f>SUM(S31:S41)</f>
        <v>4921000</v>
      </c>
      <c r="T42" s="60">
        <f>SUM(T31:T41)</f>
        <v>43906200</v>
      </c>
    </row>
    <row r="43" spans="1:20" ht="17.45" customHeight="1" thickTop="1" thickBot="1" x14ac:dyDescent="0.3">
      <c r="A43" s="29">
        <v>38</v>
      </c>
      <c r="B43" s="118" t="s">
        <v>54</v>
      </c>
      <c r="C43" s="119"/>
      <c r="D43" s="30">
        <f t="shared" ref="D43:O43" si="13">SUM(D42-D29)</f>
        <v>-9.7086765803396702E-2</v>
      </c>
      <c r="E43" s="31">
        <f t="shared" si="13"/>
        <v>0.13285419112071395</v>
      </c>
      <c r="F43" s="31">
        <f t="shared" si="13"/>
        <v>-0.11241791577776894</v>
      </c>
      <c r="G43" s="31">
        <f t="shared" si="13"/>
        <v>0.48646431975066662</v>
      </c>
      <c r="H43" s="31">
        <f t="shared" si="13"/>
        <v>-0.4640617030672729</v>
      </c>
      <c r="I43" s="31">
        <f t="shared" si="13"/>
        <v>6.5525417681783438E-2</v>
      </c>
      <c r="J43" s="31">
        <f t="shared" si="13"/>
        <v>5.0178495468571782E-2</v>
      </c>
      <c r="K43" s="31">
        <f t="shared" si="13"/>
        <v>4.7102801501750946E-2</v>
      </c>
      <c r="L43" s="31">
        <f t="shared" si="13"/>
        <v>-1.2591942213475704E-2</v>
      </c>
      <c r="M43" s="31">
        <f t="shared" si="13"/>
        <v>-831996.85636773705</v>
      </c>
      <c r="N43" s="31">
        <f t="shared" si="13"/>
        <v>-0.16548283118754625</v>
      </c>
      <c r="O43" s="32">
        <f t="shared" si="13"/>
        <v>0</v>
      </c>
      <c r="P43" s="33">
        <f t="shared" ref="P43:P48" si="14">SUM(D43:O43)</f>
        <v>-831996.92588366964</v>
      </c>
      <c r="Q43" s="34">
        <f>SUM(Q42-Q29)</f>
        <v>825432.18963096943</v>
      </c>
      <c r="R43" s="35">
        <f>SUM(R42-R29)</f>
        <v>6564.7362527011428</v>
      </c>
      <c r="S43" s="33">
        <f>SUM(Q43:R43)</f>
        <v>831996.92588367057</v>
      </c>
      <c r="T43" s="33">
        <f>T42-T29</f>
        <v>0</v>
      </c>
    </row>
    <row r="44" spans="1:20" ht="17.45" customHeight="1" thickBot="1" x14ac:dyDescent="0.3">
      <c r="A44" s="36">
        <v>39</v>
      </c>
      <c r="B44" s="109" t="s">
        <v>55</v>
      </c>
      <c r="C44" s="11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33">
        <f t="shared" si="14"/>
        <v>0</v>
      </c>
      <c r="Q44" s="34"/>
      <c r="R44" s="35"/>
      <c r="S44" s="33"/>
      <c r="T44" s="87">
        <f>SUM(P44+S44)</f>
        <v>0</v>
      </c>
    </row>
    <row r="45" spans="1:20" ht="17.45" customHeight="1" thickBot="1" x14ac:dyDescent="0.3">
      <c r="A45" s="36">
        <v>40</v>
      </c>
      <c r="B45" s="109" t="s">
        <v>56</v>
      </c>
      <c r="C45" s="110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33">
        <f t="shared" si="14"/>
        <v>0</v>
      </c>
      <c r="Q45" s="40"/>
      <c r="R45" s="41"/>
      <c r="S45" s="33">
        <f>SUM(Q45:R45)</f>
        <v>0</v>
      </c>
      <c r="T45" s="87">
        <f>SUM(P45+S45)</f>
        <v>0</v>
      </c>
    </row>
    <row r="46" spans="1:20" ht="17.45" customHeight="1" thickBot="1" x14ac:dyDescent="0.3">
      <c r="A46" s="36">
        <v>41</v>
      </c>
      <c r="B46" s="109" t="s">
        <v>57</v>
      </c>
      <c r="C46" s="110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3">
        <f t="shared" si="14"/>
        <v>0</v>
      </c>
      <c r="Q46" s="40"/>
      <c r="R46" s="41"/>
      <c r="S46" s="33">
        <f>SUM(Q46:R46)</f>
        <v>0</v>
      </c>
      <c r="T46" s="33">
        <f>SUM(P46+S46)</f>
        <v>0</v>
      </c>
    </row>
    <row r="47" spans="1:20" ht="17.45" customHeight="1" thickBot="1" x14ac:dyDescent="0.3">
      <c r="A47" s="50">
        <v>42</v>
      </c>
      <c r="B47" s="120" t="s">
        <v>58</v>
      </c>
      <c r="C47" s="12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3"/>
      <c r="P47" s="54">
        <f t="shared" si="14"/>
        <v>0</v>
      </c>
      <c r="Q47" s="55"/>
      <c r="R47" s="56"/>
      <c r="S47" s="54">
        <f>Q47+R47</f>
        <v>0</v>
      </c>
      <c r="T47" s="88">
        <f>P47+S47</f>
        <v>0</v>
      </c>
    </row>
    <row r="48" spans="1:20" ht="17.45" customHeight="1" thickTop="1" thickBot="1" x14ac:dyDescent="0.3">
      <c r="A48" s="61">
        <v>43</v>
      </c>
      <c r="B48" s="105" t="s">
        <v>59</v>
      </c>
      <c r="C48" s="106"/>
      <c r="D48" s="89">
        <f t="shared" ref="D48:O48" si="15">SUM(D45:D47)</f>
        <v>0</v>
      </c>
      <c r="E48" s="90">
        <f t="shared" si="15"/>
        <v>0</v>
      </c>
      <c r="F48" s="90">
        <f t="shared" si="15"/>
        <v>0</v>
      </c>
      <c r="G48" s="90">
        <f t="shared" si="15"/>
        <v>0</v>
      </c>
      <c r="H48" s="90">
        <f t="shared" si="15"/>
        <v>0</v>
      </c>
      <c r="I48" s="90">
        <f t="shared" si="15"/>
        <v>0</v>
      </c>
      <c r="J48" s="90">
        <f t="shared" si="15"/>
        <v>0</v>
      </c>
      <c r="K48" s="90">
        <f t="shared" si="15"/>
        <v>0</v>
      </c>
      <c r="L48" s="90">
        <f t="shared" si="15"/>
        <v>0</v>
      </c>
      <c r="M48" s="90">
        <f t="shared" si="15"/>
        <v>0</v>
      </c>
      <c r="N48" s="90">
        <f t="shared" si="15"/>
        <v>0</v>
      </c>
      <c r="O48" s="91">
        <f t="shared" si="15"/>
        <v>0</v>
      </c>
      <c r="P48" s="60">
        <f t="shared" si="14"/>
        <v>0</v>
      </c>
      <c r="Q48" s="92">
        <f>SUM(Q45:Q47)</f>
        <v>0</v>
      </c>
      <c r="R48" s="93">
        <f>SUM(R45:R47)</f>
        <v>0</v>
      </c>
      <c r="S48" s="94">
        <f>SUM(S45:S47)</f>
        <v>0</v>
      </c>
      <c r="T48" s="94">
        <f>SUM(P45:S47)</f>
        <v>0</v>
      </c>
    </row>
    <row r="49" spans="1:21" ht="17.45" customHeight="1" thickTop="1" thickBot="1" x14ac:dyDescent="0.3">
      <c r="A49" s="61">
        <v>44</v>
      </c>
      <c r="B49" s="105" t="s">
        <v>60</v>
      </c>
      <c r="C49" s="106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1"/>
      <c r="P49" s="94"/>
      <c r="Q49" s="92"/>
      <c r="R49" s="93"/>
      <c r="S49" s="94"/>
      <c r="T49" s="94">
        <v>0</v>
      </c>
      <c r="U49" t="s">
        <v>1</v>
      </c>
    </row>
    <row r="50" spans="1:21" ht="17.45" customHeight="1" thickTop="1" thickBot="1" x14ac:dyDescent="0.3">
      <c r="A50" s="61">
        <v>45</v>
      </c>
      <c r="B50" s="22"/>
      <c r="C50" s="23"/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  <c r="P50" s="66"/>
      <c r="Q50" s="98"/>
      <c r="R50" s="99"/>
      <c r="S50" s="66"/>
      <c r="T50" s="66"/>
    </row>
    <row r="51" spans="1:21" ht="15.75" thickTop="1" x14ac:dyDescent="0.25">
      <c r="Q51" t="s">
        <v>1</v>
      </c>
      <c r="R51" t="s">
        <v>1</v>
      </c>
    </row>
    <row r="52" spans="1:21" x14ac:dyDescent="0.25">
      <c r="D52" t="s">
        <v>62</v>
      </c>
    </row>
    <row r="53" spans="1:21" ht="15.75" x14ac:dyDescent="0.3">
      <c r="E53" s="100"/>
      <c r="F53" s="6" t="s">
        <v>1</v>
      </c>
      <c r="G53" s="6"/>
      <c r="H53" s="10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x14ac:dyDescent="0.25">
      <c r="G54" t="s">
        <v>1</v>
      </c>
      <c r="P54" t="s">
        <v>1</v>
      </c>
    </row>
    <row r="56" spans="1:21" x14ac:dyDescent="0.25">
      <c r="P56" t="s">
        <v>1</v>
      </c>
    </row>
  </sheetData>
  <mergeCells count="40">
    <mergeCell ref="B46:C46"/>
    <mergeCell ref="B47:C47"/>
    <mergeCell ref="B48:C48"/>
    <mergeCell ref="B49:C49"/>
    <mergeCell ref="B39:C39"/>
    <mergeCell ref="B40:C40"/>
    <mergeCell ref="B42:C42"/>
    <mergeCell ref="B43:C43"/>
    <mergeCell ref="B44:C44"/>
    <mergeCell ref="B45:C45"/>
    <mergeCell ref="B38:C38"/>
    <mergeCell ref="B22:C22"/>
    <mergeCell ref="B23:C23"/>
    <mergeCell ref="B28:C28"/>
    <mergeCell ref="B29:C29"/>
    <mergeCell ref="B31:C31"/>
    <mergeCell ref="B32:C32"/>
    <mergeCell ref="B33:C33"/>
    <mergeCell ref="B34:C34"/>
    <mergeCell ref="B35:C35"/>
    <mergeCell ref="B36:C36"/>
    <mergeCell ref="B37:C37"/>
    <mergeCell ref="B21:C21"/>
    <mergeCell ref="B7:C7"/>
    <mergeCell ref="B8:C8"/>
    <mergeCell ref="B11:C11"/>
    <mergeCell ref="B12:C12"/>
    <mergeCell ref="B13:C13"/>
    <mergeCell ref="B14:C14"/>
    <mergeCell ref="B15:C15"/>
    <mergeCell ref="B17:C17"/>
    <mergeCell ref="B18:C18"/>
    <mergeCell ref="B19:C19"/>
    <mergeCell ref="B20:C20"/>
    <mergeCell ref="B6:C6"/>
    <mergeCell ref="B3:C3"/>
    <mergeCell ref="T3:T5"/>
    <mergeCell ref="B4:C5"/>
    <mergeCell ref="R4:R5"/>
    <mergeCell ref="S4:S5"/>
  </mergeCells>
  <pageMargins left="0" right="0" top="0" bottom="0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7875-848E-452E-BC30-1BBED4787183}">
  <sheetPr>
    <pageSetUpPr fitToPage="1"/>
  </sheetPr>
  <dimension ref="A1:V56"/>
  <sheetViews>
    <sheetView workbookViewId="0"/>
  </sheetViews>
  <sheetFormatPr defaultRowHeight="15" x14ac:dyDescent="0.25"/>
  <cols>
    <col min="1" max="1" width="3.5703125" style="1" customWidth="1"/>
    <col min="2" max="2" width="23.85546875" customWidth="1"/>
    <col min="3" max="3" width="12.7109375" customWidth="1"/>
    <col min="4" max="5" width="10.28515625" customWidth="1"/>
    <col min="6" max="6" width="9.28515625" customWidth="1"/>
    <col min="7" max="7" width="10.28515625" customWidth="1"/>
    <col min="8" max="8" width="10.140625" customWidth="1"/>
    <col min="9" max="9" width="10.42578125" customWidth="1"/>
    <col min="10" max="10" width="10.7109375" customWidth="1"/>
    <col min="11" max="11" width="10.42578125" customWidth="1"/>
    <col min="12" max="12" width="10.28515625" customWidth="1"/>
    <col min="13" max="13" width="11.140625" customWidth="1"/>
    <col min="14" max="15" width="10.5703125" customWidth="1"/>
    <col min="16" max="16" width="13" customWidth="1"/>
    <col min="17" max="17" width="11.42578125" customWidth="1"/>
    <col min="18" max="18" width="10.42578125" customWidth="1"/>
    <col min="19" max="19" width="11.140625" customWidth="1"/>
    <col min="20" max="20" width="12.42578125" customWidth="1"/>
    <col min="255" max="255" width="3.5703125" customWidth="1"/>
    <col min="256" max="256" width="23.85546875" customWidth="1"/>
    <col min="257" max="257" width="11.85546875" customWidth="1"/>
    <col min="258" max="259" width="10.28515625" customWidth="1"/>
    <col min="260" max="260" width="8.5703125" customWidth="1"/>
    <col min="261" max="261" width="9.28515625" customWidth="1"/>
    <col min="262" max="262" width="10.28515625" customWidth="1"/>
    <col min="263" max="263" width="10.140625" customWidth="1"/>
    <col min="264" max="264" width="10.42578125" customWidth="1"/>
    <col min="265" max="265" width="10.7109375" customWidth="1"/>
    <col min="266" max="266" width="10.42578125" customWidth="1"/>
    <col min="267" max="267" width="0" hidden="1" customWidth="1"/>
    <col min="268" max="268" width="10.28515625" customWidth="1"/>
    <col min="269" max="269" width="11.140625" customWidth="1"/>
    <col min="270" max="271" width="10.5703125" customWidth="1"/>
    <col min="272" max="272" width="11.140625" customWidth="1"/>
    <col min="273" max="273" width="11.42578125" customWidth="1"/>
    <col min="274" max="274" width="10.42578125" customWidth="1"/>
    <col min="275" max="275" width="11.140625" customWidth="1"/>
    <col min="276" max="276" width="12.42578125" customWidth="1"/>
    <col min="511" max="511" width="3.5703125" customWidth="1"/>
    <col min="512" max="512" width="23.85546875" customWidth="1"/>
    <col min="513" max="513" width="11.85546875" customWidth="1"/>
    <col min="514" max="515" width="10.28515625" customWidth="1"/>
    <col min="516" max="516" width="8.5703125" customWidth="1"/>
    <col min="517" max="517" width="9.28515625" customWidth="1"/>
    <col min="518" max="518" width="10.28515625" customWidth="1"/>
    <col min="519" max="519" width="10.140625" customWidth="1"/>
    <col min="520" max="520" width="10.42578125" customWidth="1"/>
    <col min="521" max="521" width="10.7109375" customWidth="1"/>
    <col min="522" max="522" width="10.42578125" customWidth="1"/>
    <col min="523" max="523" width="0" hidden="1" customWidth="1"/>
    <col min="524" max="524" width="10.28515625" customWidth="1"/>
    <col min="525" max="525" width="11.140625" customWidth="1"/>
    <col min="526" max="527" width="10.5703125" customWidth="1"/>
    <col min="528" max="528" width="11.140625" customWidth="1"/>
    <col min="529" max="529" width="11.42578125" customWidth="1"/>
    <col min="530" max="530" width="10.42578125" customWidth="1"/>
    <col min="531" max="531" width="11.140625" customWidth="1"/>
    <col min="532" max="532" width="12.42578125" customWidth="1"/>
    <col min="767" max="767" width="3.5703125" customWidth="1"/>
    <col min="768" max="768" width="23.85546875" customWidth="1"/>
    <col min="769" max="769" width="11.85546875" customWidth="1"/>
    <col min="770" max="771" width="10.28515625" customWidth="1"/>
    <col min="772" max="772" width="8.5703125" customWidth="1"/>
    <col min="773" max="773" width="9.28515625" customWidth="1"/>
    <col min="774" max="774" width="10.28515625" customWidth="1"/>
    <col min="775" max="775" width="10.140625" customWidth="1"/>
    <col min="776" max="776" width="10.42578125" customWidth="1"/>
    <col min="777" max="777" width="10.7109375" customWidth="1"/>
    <col min="778" max="778" width="10.42578125" customWidth="1"/>
    <col min="779" max="779" width="0" hidden="1" customWidth="1"/>
    <col min="780" max="780" width="10.28515625" customWidth="1"/>
    <col min="781" max="781" width="11.140625" customWidth="1"/>
    <col min="782" max="783" width="10.5703125" customWidth="1"/>
    <col min="784" max="784" width="11.140625" customWidth="1"/>
    <col min="785" max="785" width="11.42578125" customWidth="1"/>
    <col min="786" max="786" width="10.42578125" customWidth="1"/>
    <col min="787" max="787" width="11.140625" customWidth="1"/>
    <col min="788" max="788" width="12.42578125" customWidth="1"/>
    <col min="1023" max="1023" width="3.5703125" customWidth="1"/>
    <col min="1024" max="1024" width="23.85546875" customWidth="1"/>
    <col min="1025" max="1025" width="11.85546875" customWidth="1"/>
    <col min="1026" max="1027" width="10.28515625" customWidth="1"/>
    <col min="1028" max="1028" width="8.5703125" customWidth="1"/>
    <col min="1029" max="1029" width="9.28515625" customWidth="1"/>
    <col min="1030" max="1030" width="10.28515625" customWidth="1"/>
    <col min="1031" max="1031" width="10.140625" customWidth="1"/>
    <col min="1032" max="1032" width="10.42578125" customWidth="1"/>
    <col min="1033" max="1033" width="10.7109375" customWidth="1"/>
    <col min="1034" max="1034" width="10.42578125" customWidth="1"/>
    <col min="1035" max="1035" width="0" hidden="1" customWidth="1"/>
    <col min="1036" max="1036" width="10.28515625" customWidth="1"/>
    <col min="1037" max="1037" width="11.140625" customWidth="1"/>
    <col min="1038" max="1039" width="10.5703125" customWidth="1"/>
    <col min="1040" max="1040" width="11.140625" customWidth="1"/>
    <col min="1041" max="1041" width="11.42578125" customWidth="1"/>
    <col min="1042" max="1042" width="10.42578125" customWidth="1"/>
    <col min="1043" max="1043" width="11.140625" customWidth="1"/>
    <col min="1044" max="1044" width="12.42578125" customWidth="1"/>
    <col min="1279" max="1279" width="3.5703125" customWidth="1"/>
    <col min="1280" max="1280" width="23.85546875" customWidth="1"/>
    <col min="1281" max="1281" width="11.85546875" customWidth="1"/>
    <col min="1282" max="1283" width="10.28515625" customWidth="1"/>
    <col min="1284" max="1284" width="8.5703125" customWidth="1"/>
    <col min="1285" max="1285" width="9.28515625" customWidth="1"/>
    <col min="1286" max="1286" width="10.28515625" customWidth="1"/>
    <col min="1287" max="1287" width="10.140625" customWidth="1"/>
    <col min="1288" max="1288" width="10.42578125" customWidth="1"/>
    <col min="1289" max="1289" width="10.7109375" customWidth="1"/>
    <col min="1290" max="1290" width="10.42578125" customWidth="1"/>
    <col min="1291" max="1291" width="0" hidden="1" customWidth="1"/>
    <col min="1292" max="1292" width="10.28515625" customWidth="1"/>
    <col min="1293" max="1293" width="11.140625" customWidth="1"/>
    <col min="1294" max="1295" width="10.5703125" customWidth="1"/>
    <col min="1296" max="1296" width="11.140625" customWidth="1"/>
    <col min="1297" max="1297" width="11.42578125" customWidth="1"/>
    <col min="1298" max="1298" width="10.42578125" customWidth="1"/>
    <col min="1299" max="1299" width="11.140625" customWidth="1"/>
    <col min="1300" max="1300" width="12.42578125" customWidth="1"/>
    <col min="1535" max="1535" width="3.5703125" customWidth="1"/>
    <col min="1536" max="1536" width="23.85546875" customWidth="1"/>
    <col min="1537" max="1537" width="11.85546875" customWidth="1"/>
    <col min="1538" max="1539" width="10.28515625" customWidth="1"/>
    <col min="1540" max="1540" width="8.5703125" customWidth="1"/>
    <col min="1541" max="1541" width="9.28515625" customWidth="1"/>
    <col min="1542" max="1542" width="10.28515625" customWidth="1"/>
    <col min="1543" max="1543" width="10.140625" customWidth="1"/>
    <col min="1544" max="1544" width="10.42578125" customWidth="1"/>
    <col min="1545" max="1545" width="10.7109375" customWidth="1"/>
    <col min="1546" max="1546" width="10.42578125" customWidth="1"/>
    <col min="1547" max="1547" width="0" hidden="1" customWidth="1"/>
    <col min="1548" max="1548" width="10.28515625" customWidth="1"/>
    <col min="1549" max="1549" width="11.140625" customWidth="1"/>
    <col min="1550" max="1551" width="10.5703125" customWidth="1"/>
    <col min="1552" max="1552" width="11.140625" customWidth="1"/>
    <col min="1553" max="1553" width="11.42578125" customWidth="1"/>
    <col min="1554" max="1554" width="10.42578125" customWidth="1"/>
    <col min="1555" max="1555" width="11.140625" customWidth="1"/>
    <col min="1556" max="1556" width="12.42578125" customWidth="1"/>
    <col min="1791" max="1791" width="3.5703125" customWidth="1"/>
    <col min="1792" max="1792" width="23.85546875" customWidth="1"/>
    <col min="1793" max="1793" width="11.85546875" customWidth="1"/>
    <col min="1794" max="1795" width="10.28515625" customWidth="1"/>
    <col min="1796" max="1796" width="8.5703125" customWidth="1"/>
    <col min="1797" max="1797" width="9.28515625" customWidth="1"/>
    <col min="1798" max="1798" width="10.28515625" customWidth="1"/>
    <col min="1799" max="1799" width="10.140625" customWidth="1"/>
    <col min="1800" max="1800" width="10.42578125" customWidth="1"/>
    <col min="1801" max="1801" width="10.7109375" customWidth="1"/>
    <col min="1802" max="1802" width="10.42578125" customWidth="1"/>
    <col min="1803" max="1803" width="0" hidden="1" customWidth="1"/>
    <col min="1804" max="1804" width="10.28515625" customWidth="1"/>
    <col min="1805" max="1805" width="11.140625" customWidth="1"/>
    <col min="1806" max="1807" width="10.5703125" customWidth="1"/>
    <col min="1808" max="1808" width="11.140625" customWidth="1"/>
    <col min="1809" max="1809" width="11.42578125" customWidth="1"/>
    <col min="1810" max="1810" width="10.42578125" customWidth="1"/>
    <col min="1811" max="1811" width="11.140625" customWidth="1"/>
    <col min="1812" max="1812" width="12.42578125" customWidth="1"/>
    <col min="2047" max="2047" width="3.5703125" customWidth="1"/>
    <col min="2048" max="2048" width="23.85546875" customWidth="1"/>
    <col min="2049" max="2049" width="11.85546875" customWidth="1"/>
    <col min="2050" max="2051" width="10.28515625" customWidth="1"/>
    <col min="2052" max="2052" width="8.5703125" customWidth="1"/>
    <col min="2053" max="2053" width="9.28515625" customWidth="1"/>
    <col min="2054" max="2054" width="10.28515625" customWidth="1"/>
    <col min="2055" max="2055" width="10.140625" customWidth="1"/>
    <col min="2056" max="2056" width="10.42578125" customWidth="1"/>
    <col min="2057" max="2057" width="10.7109375" customWidth="1"/>
    <col min="2058" max="2058" width="10.42578125" customWidth="1"/>
    <col min="2059" max="2059" width="0" hidden="1" customWidth="1"/>
    <col min="2060" max="2060" width="10.28515625" customWidth="1"/>
    <col min="2061" max="2061" width="11.140625" customWidth="1"/>
    <col min="2062" max="2063" width="10.5703125" customWidth="1"/>
    <col min="2064" max="2064" width="11.140625" customWidth="1"/>
    <col min="2065" max="2065" width="11.42578125" customWidth="1"/>
    <col min="2066" max="2066" width="10.42578125" customWidth="1"/>
    <col min="2067" max="2067" width="11.140625" customWidth="1"/>
    <col min="2068" max="2068" width="12.42578125" customWidth="1"/>
    <col min="2303" max="2303" width="3.5703125" customWidth="1"/>
    <col min="2304" max="2304" width="23.85546875" customWidth="1"/>
    <col min="2305" max="2305" width="11.85546875" customWidth="1"/>
    <col min="2306" max="2307" width="10.28515625" customWidth="1"/>
    <col min="2308" max="2308" width="8.5703125" customWidth="1"/>
    <col min="2309" max="2309" width="9.28515625" customWidth="1"/>
    <col min="2310" max="2310" width="10.28515625" customWidth="1"/>
    <col min="2311" max="2311" width="10.140625" customWidth="1"/>
    <col min="2312" max="2312" width="10.42578125" customWidth="1"/>
    <col min="2313" max="2313" width="10.7109375" customWidth="1"/>
    <col min="2314" max="2314" width="10.42578125" customWidth="1"/>
    <col min="2315" max="2315" width="0" hidden="1" customWidth="1"/>
    <col min="2316" max="2316" width="10.28515625" customWidth="1"/>
    <col min="2317" max="2317" width="11.140625" customWidth="1"/>
    <col min="2318" max="2319" width="10.5703125" customWidth="1"/>
    <col min="2320" max="2320" width="11.140625" customWidth="1"/>
    <col min="2321" max="2321" width="11.42578125" customWidth="1"/>
    <col min="2322" max="2322" width="10.42578125" customWidth="1"/>
    <col min="2323" max="2323" width="11.140625" customWidth="1"/>
    <col min="2324" max="2324" width="12.42578125" customWidth="1"/>
    <col min="2559" max="2559" width="3.5703125" customWidth="1"/>
    <col min="2560" max="2560" width="23.85546875" customWidth="1"/>
    <col min="2561" max="2561" width="11.85546875" customWidth="1"/>
    <col min="2562" max="2563" width="10.28515625" customWidth="1"/>
    <col min="2564" max="2564" width="8.5703125" customWidth="1"/>
    <col min="2565" max="2565" width="9.28515625" customWidth="1"/>
    <col min="2566" max="2566" width="10.28515625" customWidth="1"/>
    <col min="2567" max="2567" width="10.140625" customWidth="1"/>
    <col min="2568" max="2568" width="10.42578125" customWidth="1"/>
    <col min="2569" max="2569" width="10.7109375" customWidth="1"/>
    <col min="2570" max="2570" width="10.42578125" customWidth="1"/>
    <col min="2571" max="2571" width="0" hidden="1" customWidth="1"/>
    <col min="2572" max="2572" width="10.28515625" customWidth="1"/>
    <col min="2573" max="2573" width="11.140625" customWidth="1"/>
    <col min="2574" max="2575" width="10.5703125" customWidth="1"/>
    <col min="2576" max="2576" width="11.140625" customWidth="1"/>
    <col min="2577" max="2577" width="11.42578125" customWidth="1"/>
    <col min="2578" max="2578" width="10.42578125" customWidth="1"/>
    <col min="2579" max="2579" width="11.140625" customWidth="1"/>
    <col min="2580" max="2580" width="12.42578125" customWidth="1"/>
    <col min="2815" max="2815" width="3.5703125" customWidth="1"/>
    <col min="2816" max="2816" width="23.85546875" customWidth="1"/>
    <col min="2817" max="2817" width="11.85546875" customWidth="1"/>
    <col min="2818" max="2819" width="10.28515625" customWidth="1"/>
    <col min="2820" max="2820" width="8.5703125" customWidth="1"/>
    <col min="2821" max="2821" width="9.28515625" customWidth="1"/>
    <col min="2822" max="2822" width="10.28515625" customWidth="1"/>
    <col min="2823" max="2823" width="10.140625" customWidth="1"/>
    <col min="2824" max="2824" width="10.42578125" customWidth="1"/>
    <col min="2825" max="2825" width="10.7109375" customWidth="1"/>
    <col min="2826" max="2826" width="10.42578125" customWidth="1"/>
    <col min="2827" max="2827" width="0" hidden="1" customWidth="1"/>
    <col min="2828" max="2828" width="10.28515625" customWidth="1"/>
    <col min="2829" max="2829" width="11.140625" customWidth="1"/>
    <col min="2830" max="2831" width="10.5703125" customWidth="1"/>
    <col min="2832" max="2832" width="11.140625" customWidth="1"/>
    <col min="2833" max="2833" width="11.42578125" customWidth="1"/>
    <col min="2834" max="2834" width="10.42578125" customWidth="1"/>
    <col min="2835" max="2835" width="11.140625" customWidth="1"/>
    <col min="2836" max="2836" width="12.42578125" customWidth="1"/>
    <col min="3071" max="3071" width="3.5703125" customWidth="1"/>
    <col min="3072" max="3072" width="23.85546875" customWidth="1"/>
    <col min="3073" max="3073" width="11.85546875" customWidth="1"/>
    <col min="3074" max="3075" width="10.28515625" customWidth="1"/>
    <col min="3076" max="3076" width="8.5703125" customWidth="1"/>
    <col min="3077" max="3077" width="9.28515625" customWidth="1"/>
    <col min="3078" max="3078" width="10.28515625" customWidth="1"/>
    <col min="3079" max="3079" width="10.140625" customWidth="1"/>
    <col min="3080" max="3080" width="10.42578125" customWidth="1"/>
    <col min="3081" max="3081" width="10.7109375" customWidth="1"/>
    <col min="3082" max="3082" width="10.42578125" customWidth="1"/>
    <col min="3083" max="3083" width="0" hidden="1" customWidth="1"/>
    <col min="3084" max="3084" width="10.28515625" customWidth="1"/>
    <col min="3085" max="3085" width="11.140625" customWidth="1"/>
    <col min="3086" max="3087" width="10.5703125" customWidth="1"/>
    <col min="3088" max="3088" width="11.140625" customWidth="1"/>
    <col min="3089" max="3089" width="11.42578125" customWidth="1"/>
    <col min="3090" max="3090" width="10.42578125" customWidth="1"/>
    <col min="3091" max="3091" width="11.140625" customWidth="1"/>
    <col min="3092" max="3092" width="12.42578125" customWidth="1"/>
    <col min="3327" max="3327" width="3.5703125" customWidth="1"/>
    <col min="3328" max="3328" width="23.85546875" customWidth="1"/>
    <col min="3329" max="3329" width="11.85546875" customWidth="1"/>
    <col min="3330" max="3331" width="10.28515625" customWidth="1"/>
    <col min="3332" max="3332" width="8.5703125" customWidth="1"/>
    <col min="3333" max="3333" width="9.28515625" customWidth="1"/>
    <col min="3334" max="3334" width="10.28515625" customWidth="1"/>
    <col min="3335" max="3335" width="10.140625" customWidth="1"/>
    <col min="3336" max="3336" width="10.42578125" customWidth="1"/>
    <col min="3337" max="3337" width="10.7109375" customWidth="1"/>
    <col min="3338" max="3338" width="10.42578125" customWidth="1"/>
    <col min="3339" max="3339" width="0" hidden="1" customWidth="1"/>
    <col min="3340" max="3340" width="10.28515625" customWidth="1"/>
    <col min="3341" max="3341" width="11.140625" customWidth="1"/>
    <col min="3342" max="3343" width="10.5703125" customWidth="1"/>
    <col min="3344" max="3344" width="11.140625" customWidth="1"/>
    <col min="3345" max="3345" width="11.42578125" customWidth="1"/>
    <col min="3346" max="3346" width="10.42578125" customWidth="1"/>
    <col min="3347" max="3347" width="11.140625" customWidth="1"/>
    <col min="3348" max="3348" width="12.42578125" customWidth="1"/>
    <col min="3583" max="3583" width="3.5703125" customWidth="1"/>
    <col min="3584" max="3584" width="23.85546875" customWidth="1"/>
    <col min="3585" max="3585" width="11.85546875" customWidth="1"/>
    <col min="3586" max="3587" width="10.28515625" customWidth="1"/>
    <col min="3588" max="3588" width="8.5703125" customWidth="1"/>
    <col min="3589" max="3589" width="9.28515625" customWidth="1"/>
    <col min="3590" max="3590" width="10.28515625" customWidth="1"/>
    <col min="3591" max="3591" width="10.140625" customWidth="1"/>
    <col min="3592" max="3592" width="10.42578125" customWidth="1"/>
    <col min="3593" max="3593" width="10.7109375" customWidth="1"/>
    <col min="3594" max="3594" width="10.42578125" customWidth="1"/>
    <col min="3595" max="3595" width="0" hidden="1" customWidth="1"/>
    <col min="3596" max="3596" width="10.28515625" customWidth="1"/>
    <col min="3597" max="3597" width="11.140625" customWidth="1"/>
    <col min="3598" max="3599" width="10.5703125" customWidth="1"/>
    <col min="3600" max="3600" width="11.140625" customWidth="1"/>
    <col min="3601" max="3601" width="11.42578125" customWidth="1"/>
    <col min="3602" max="3602" width="10.42578125" customWidth="1"/>
    <col min="3603" max="3603" width="11.140625" customWidth="1"/>
    <col min="3604" max="3604" width="12.42578125" customWidth="1"/>
    <col min="3839" max="3839" width="3.5703125" customWidth="1"/>
    <col min="3840" max="3840" width="23.85546875" customWidth="1"/>
    <col min="3841" max="3841" width="11.85546875" customWidth="1"/>
    <col min="3842" max="3843" width="10.28515625" customWidth="1"/>
    <col min="3844" max="3844" width="8.5703125" customWidth="1"/>
    <col min="3845" max="3845" width="9.28515625" customWidth="1"/>
    <col min="3846" max="3846" width="10.28515625" customWidth="1"/>
    <col min="3847" max="3847" width="10.140625" customWidth="1"/>
    <col min="3848" max="3848" width="10.42578125" customWidth="1"/>
    <col min="3849" max="3849" width="10.7109375" customWidth="1"/>
    <col min="3850" max="3850" width="10.42578125" customWidth="1"/>
    <col min="3851" max="3851" width="0" hidden="1" customWidth="1"/>
    <col min="3852" max="3852" width="10.28515625" customWidth="1"/>
    <col min="3853" max="3853" width="11.140625" customWidth="1"/>
    <col min="3854" max="3855" width="10.5703125" customWidth="1"/>
    <col min="3856" max="3856" width="11.140625" customWidth="1"/>
    <col min="3857" max="3857" width="11.42578125" customWidth="1"/>
    <col min="3858" max="3858" width="10.42578125" customWidth="1"/>
    <col min="3859" max="3859" width="11.140625" customWidth="1"/>
    <col min="3860" max="3860" width="12.42578125" customWidth="1"/>
    <col min="4095" max="4095" width="3.5703125" customWidth="1"/>
    <col min="4096" max="4096" width="23.85546875" customWidth="1"/>
    <col min="4097" max="4097" width="11.85546875" customWidth="1"/>
    <col min="4098" max="4099" width="10.28515625" customWidth="1"/>
    <col min="4100" max="4100" width="8.5703125" customWidth="1"/>
    <col min="4101" max="4101" width="9.28515625" customWidth="1"/>
    <col min="4102" max="4102" width="10.28515625" customWidth="1"/>
    <col min="4103" max="4103" width="10.140625" customWidth="1"/>
    <col min="4104" max="4104" width="10.42578125" customWidth="1"/>
    <col min="4105" max="4105" width="10.7109375" customWidth="1"/>
    <col min="4106" max="4106" width="10.42578125" customWidth="1"/>
    <col min="4107" max="4107" width="0" hidden="1" customWidth="1"/>
    <col min="4108" max="4108" width="10.28515625" customWidth="1"/>
    <col min="4109" max="4109" width="11.140625" customWidth="1"/>
    <col min="4110" max="4111" width="10.5703125" customWidth="1"/>
    <col min="4112" max="4112" width="11.140625" customWidth="1"/>
    <col min="4113" max="4113" width="11.42578125" customWidth="1"/>
    <col min="4114" max="4114" width="10.42578125" customWidth="1"/>
    <col min="4115" max="4115" width="11.140625" customWidth="1"/>
    <col min="4116" max="4116" width="12.42578125" customWidth="1"/>
    <col min="4351" max="4351" width="3.5703125" customWidth="1"/>
    <col min="4352" max="4352" width="23.85546875" customWidth="1"/>
    <col min="4353" max="4353" width="11.85546875" customWidth="1"/>
    <col min="4354" max="4355" width="10.28515625" customWidth="1"/>
    <col min="4356" max="4356" width="8.5703125" customWidth="1"/>
    <col min="4357" max="4357" width="9.28515625" customWidth="1"/>
    <col min="4358" max="4358" width="10.28515625" customWidth="1"/>
    <col min="4359" max="4359" width="10.140625" customWidth="1"/>
    <col min="4360" max="4360" width="10.42578125" customWidth="1"/>
    <col min="4361" max="4361" width="10.7109375" customWidth="1"/>
    <col min="4362" max="4362" width="10.42578125" customWidth="1"/>
    <col min="4363" max="4363" width="0" hidden="1" customWidth="1"/>
    <col min="4364" max="4364" width="10.28515625" customWidth="1"/>
    <col min="4365" max="4365" width="11.140625" customWidth="1"/>
    <col min="4366" max="4367" width="10.5703125" customWidth="1"/>
    <col min="4368" max="4368" width="11.140625" customWidth="1"/>
    <col min="4369" max="4369" width="11.42578125" customWidth="1"/>
    <col min="4370" max="4370" width="10.42578125" customWidth="1"/>
    <col min="4371" max="4371" width="11.140625" customWidth="1"/>
    <col min="4372" max="4372" width="12.42578125" customWidth="1"/>
    <col min="4607" max="4607" width="3.5703125" customWidth="1"/>
    <col min="4608" max="4608" width="23.85546875" customWidth="1"/>
    <col min="4609" max="4609" width="11.85546875" customWidth="1"/>
    <col min="4610" max="4611" width="10.28515625" customWidth="1"/>
    <col min="4612" max="4612" width="8.5703125" customWidth="1"/>
    <col min="4613" max="4613" width="9.28515625" customWidth="1"/>
    <col min="4614" max="4614" width="10.28515625" customWidth="1"/>
    <col min="4615" max="4615" width="10.140625" customWidth="1"/>
    <col min="4616" max="4616" width="10.42578125" customWidth="1"/>
    <col min="4617" max="4617" width="10.7109375" customWidth="1"/>
    <col min="4618" max="4618" width="10.42578125" customWidth="1"/>
    <col min="4619" max="4619" width="0" hidden="1" customWidth="1"/>
    <col min="4620" max="4620" width="10.28515625" customWidth="1"/>
    <col min="4621" max="4621" width="11.140625" customWidth="1"/>
    <col min="4622" max="4623" width="10.5703125" customWidth="1"/>
    <col min="4624" max="4624" width="11.140625" customWidth="1"/>
    <col min="4625" max="4625" width="11.42578125" customWidth="1"/>
    <col min="4626" max="4626" width="10.42578125" customWidth="1"/>
    <col min="4627" max="4627" width="11.140625" customWidth="1"/>
    <col min="4628" max="4628" width="12.42578125" customWidth="1"/>
    <col min="4863" max="4863" width="3.5703125" customWidth="1"/>
    <col min="4864" max="4864" width="23.85546875" customWidth="1"/>
    <col min="4865" max="4865" width="11.85546875" customWidth="1"/>
    <col min="4866" max="4867" width="10.28515625" customWidth="1"/>
    <col min="4868" max="4868" width="8.5703125" customWidth="1"/>
    <col min="4869" max="4869" width="9.28515625" customWidth="1"/>
    <col min="4870" max="4870" width="10.28515625" customWidth="1"/>
    <col min="4871" max="4871" width="10.140625" customWidth="1"/>
    <col min="4872" max="4872" width="10.42578125" customWidth="1"/>
    <col min="4873" max="4873" width="10.7109375" customWidth="1"/>
    <col min="4874" max="4874" width="10.42578125" customWidth="1"/>
    <col min="4875" max="4875" width="0" hidden="1" customWidth="1"/>
    <col min="4876" max="4876" width="10.28515625" customWidth="1"/>
    <col min="4877" max="4877" width="11.140625" customWidth="1"/>
    <col min="4878" max="4879" width="10.5703125" customWidth="1"/>
    <col min="4880" max="4880" width="11.140625" customWidth="1"/>
    <col min="4881" max="4881" width="11.42578125" customWidth="1"/>
    <col min="4882" max="4882" width="10.42578125" customWidth="1"/>
    <col min="4883" max="4883" width="11.140625" customWidth="1"/>
    <col min="4884" max="4884" width="12.42578125" customWidth="1"/>
    <col min="5119" max="5119" width="3.5703125" customWidth="1"/>
    <col min="5120" max="5120" width="23.85546875" customWidth="1"/>
    <col min="5121" max="5121" width="11.85546875" customWidth="1"/>
    <col min="5122" max="5123" width="10.28515625" customWidth="1"/>
    <col min="5124" max="5124" width="8.5703125" customWidth="1"/>
    <col min="5125" max="5125" width="9.28515625" customWidth="1"/>
    <col min="5126" max="5126" width="10.28515625" customWidth="1"/>
    <col min="5127" max="5127" width="10.140625" customWidth="1"/>
    <col min="5128" max="5128" width="10.42578125" customWidth="1"/>
    <col min="5129" max="5129" width="10.7109375" customWidth="1"/>
    <col min="5130" max="5130" width="10.42578125" customWidth="1"/>
    <col min="5131" max="5131" width="0" hidden="1" customWidth="1"/>
    <col min="5132" max="5132" width="10.28515625" customWidth="1"/>
    <col min="5133" max="5133" width="11.140625" customWidth="1"/>
    <col min="5134" max="5135" width="10.5703125" customWidth="1"/>
    <col min="5136" max="5136" width="11.140625" customWidth="1"/>
    <col min="5137" max="5137" width="11.42578125" customWidth="1"/>
    <col min="5138" max="5138" width="10.42578125" customWidth="1"/>
    <col min="5139" max="5139" width="11.140625" customWidth="1"/>
    <col min="5140" max="5140" width="12.42578125" customWidth="1"/>
    <col min="5375" max="5375" width="3.5703125" customWidth="1"/>
    <col min="5376" max="5376" width="23.85546875" customWidth="1"/>
    <col min="5377" max="5377" width="11.85546875" customWidth="1"/>
    <col min="5378" max="5379" width="10.28515625" customWidth="1"/>
    <col min="5380" max="5380" width="8.5703125" customWidth="1"/>
    <col min="5381" max="5381" width="9.28515625" customWidth="1"/>
    <col min="5382" max="5382" width="10.28515625" customWidth="1"/>
    <col min="5383" max="5383" width="10.140625" customWidth="1"/>
    <col min="5384" max="5384" width="10.42578125" customWidth="1"/>
    <col min="5385" max="5385" width="10.7109375" customWidth="1"/>
    <col min="5386" max="5386" width="10.42578125" customWidth="1"/>
    <col min="5387" max="5387" width="0" hidden="1" customWidth="1"/>
    <col min="5388" max="5388" width="10.28515625" customWidth="1"/>
    <col min="5389" max="5389" width="11.140625" customWidth="1"/>
    <col min="5390" max="5391" width="10.5703125" customWidth="1"/>
    <col min="5392" max="5392" width="11.140625" customWidth="1"/>
    <col min="5393" max="5393" width="11.42578125" customWidth="1"/>
    <col min="5394" max="5394" width="10.42578125" customWidth="1"/>
    <col min="5395" max="5395" width="11.140625" customWidth="1"/>
    <col min="5396" max="5396" width="12.42578125" customWidth="1"/>
    <col min="5631" max="5631" width="3.5703125" customWidth="1"/>
    <col min="5632" max="5632" width="23.85546875" customWidth="1"/>
    <col min="5633" max="5633" width="11.85546875" customWidth="1"/>
    <col min="5634" max="5635" width="10.28515625" customWidth="1"/>
    <col min="5636" max="5636" width="8.5703125" customWidth="1"/>
    <col min="5637" max="5637" width="9.28515625" customWidth="1"/>
    <col min="5638" max="5638" width="10.28515625" customWidth="1"/>
    <col min="5639" max="5639" width="10.140625" customWidth="1"/>
    <col min="5640" max="5640" width="10.42578125" customWidth="1"/>
    <col min="5641" max="5641" width="10.7109375" customWidth="1"/>
    <col min="5642" max="5642" width="10.42578125" customWidth="1"/>
    <col min="5643" max="5643" width="0" hidden="1" customWidth="1"/>
    <col min="5644" max="5644" width="10.28515625" customWidth="1"/>
    <col min="5645" max="5645" width="11.140625" customWidth="1"/>
    <col min="5646" max="5647" width="10.5703125" customWidth="1"/>
    <col min="5648" max="5648" width="11.140625" customWidth="1"/>
    <col min="5649" max="5649" width="11.42578125" customWidth="1"/>
    <col min="5650" max="5650" width="10.42578125" customWidth="1"/>
    <col min="5651" max="5651" width="11.140625" customWidth="1"/>
    <col min="5652" max="5652" width="12.42578125" customWidth="1"/>
    <col min="5887" max="5887" width="3.5703125" customWidth="1"/>
    <col min="5888" max="5888" width="23.85546875" customWidth="1"/>
    <col min="5889" max="5889" width="11.85546875" customWidth="1"/>
    <col min="5890" max="5891" width="10.28515625" customWidth="1"/>
    <col min="5892" max="5892" width="8.5703125" customWidth="1"/>
    <col min="5893" max="5893" width="9.28515625" customWidth="1"/>
    <col min="5894" max="5894" width="10.28515625" customWidth="1"/>
    <col min="5895" max="5895" width="10.140625" customWidth="1"/>
    <col min="5896" max="5896" width="10.42578125" customWidth="1"/>
    <col min="5897" max="5897" width="10.7109375" customWidth="1"/>
    <col min="5898" max="5898" width="10.42578125" customWidth="1"/>
    <col min="5899" max="5899" width="0" hidden="1" customWidth="1"/>
    <col min="5900" max="5900" width="10.28515625" customWidth="1"/>
    <col min="5901" max="5901" width="11.140625" customWidth="1"/>
    <col min="5902" max="5903" width="10.5703125" customWidth="1"/>
    <col min="5904" max="5904" width="11.140625" customWidth="1"/>
    <col min="5905" max="5905" width="11.42578125" customWidth="1"/>
    <col min="5906" max="5906" width="10.42578125" customWidth="1"/>
    <col min="5907" max="5907" width="11.140625" customWidth="1"/>
    <col min="5908" max="5908" width="12.42578125" customWidth="1"/>
    <col min="6143" max="6143" width="3.5703125" customWidth="1"/>
    <col min="6144" max="6144" width="23.85546875" customWidth="1"/>
    <col min="6145" max="6145" width="11.85546875" customWidth="1"/>
    <col min="6146" max="6147" width="10.28515625" customWidth="1"/>
    <col min="6148" max="6148" width="8.5703125" customWidth="1"/>
    <col min="6149" max="6149" width="9.28515625" customWidth="1"/>
    <col min="6150" max="6150" width="10.28515625" customWidth="1"/>
    <col min="6151" max="6151" width="10.140625" customWidth="1"/>
    <col min="6152" max="6152" width="10.42578125" customWidth="1"/>
    <col min="6153" max="6153" width="10.7109375" customWidth="1"/>
    <col min="6154" max="6154" width="10.42578125" customWidth="1"/>
    <col min="6155" max="6155" width="0" hidden="1" customWidth="1"/>
    <col min="6156" max="6156" width="10.28515625" customWidth="1"/>
    <col min="6157" max="6157" width="11.140625" customWidth="1"/>
    <col min="6158" max="6159" width="10.5703125" customWidth="1"/>
    <col min="6160" max="6160" width="11.140625" customWidth="1"/>
    <col min="6161" max="6161" width="11.42578125" customWidth="1"/>
    <col min="6162" max="6162" width="10.42578125" customWidth="1"/>
    <col min="6163" max="6163" width="11.140625" customWidth="1"/>
    <col min="6164" max="6164" width="12.42578125" customWidth="1"/>
    <col min="6399" max="6399" width="3.5703125" customWidth="1"/>
    <col min="6400" max="6400" width="23.85546875" customWidth="1"/>
    <col min="6401" max="6401" width="11.85546875" customWidth="1"/>
    <col min="6402" max="6403" width="10.28515625" customWidth="1"/>
    <col min="6404" max="6404" width="8.5703125" customWidth="1"/>
    <col min="6405" max="6405" width="9.28515625" customWidth="1"/>
    <col min="6406" max="6406" width="10.28515625" customWidth="1"/>
    <col min="6407" max="6407" width="10.140625" customWidth="1"/>
    <col min="6408" max="6408" width="10.42578125" customWidth="1"/>
    <col min="6409" max="6409" width="10.7109375" customWidth="1"/>
    <col min="6410" max="6410" width="10.42578125" customWidth="1"/>
    <col min="6411" max="6411" width="0" hidden="1" customWidth="1"/>
    <col min="6412" max="6412" width="10.28515625" customWidth="1"/>
    <col min="6413" max="6413" width="11.140625" customWidth="1"/>
    <col min="6414" max="6415" width="10.5703125" customWidth="1"/>
    <col min="6416" max="6416" width="11.140625" customWidth="1"/>
    <col min="6417" max="6417" width="11.42578125" customWidth="1"/>
    <col min="6418" max="6418" width="10.42578125" customWidth="1"/>
    <col min="6419" max="6419" width="11.140625" customWidth="1"/>
    <col min="6420" max="6420" width="12.42578125" customWidth="1"/>
    <col min="6655" max="6655" width="3.5703125" customWidth="1"/>
    <col min="6656" max="6656" width="23.85546875" customWidth="1"/>
    <col min="6657" max="6657" width="11.85546875" customWidth="1"/>
    <col min="6658" max="6659" width="10.28515625" customWidth="1"/>
    <col min="6660" max="6660" width="8.5703125" customWidth="1"/>
    <col min="6661" max="6661" width="9.28515625" customWidth="1"/>
    <col min="6662" max="6662" width="10.28515625" customWidth="1"/>
    <col min="6663" max="6663" width="10.140625" customWidth="1"/>
    <col min="6664" max="6664" width="10.42578125" customWidth="1"/>
    <col min="6665" max="6665" width="10.7109375" customWidth="1"/>
    <col min="6666" max="6666" width="10.42578125" customWidth="1"/>
    <col min="6667" max="6667" width="0" hidden="1" customWidth="1"/>
    <col min="6668" max="6668" width="10.28515625" customWidth="1"/>
    <col min="6669" max="6669" width="11.140625" customWidth="1"/>
    <col min="6670" max="6671" width="10.5703125" customWidth="1"/>
    <col min="6672" max="6672" width="11.140625" customWidth="1"/>
    <col min="6673" max="6673" width="11.42578125" customWidth="1"/>
    <col min="6674" max="6674" width="10.42578125" customWidth="1"/>
    <col min="6675" max="6675" width="11.140625" customWidth="1"/>
    <col min="6676" max="6676" width="12.42578125" customWidth="1"/>
    <col min="6911" max="6911" width="3.5703125" customWidth="1"/>
    <col min="6912" max="6912" width="23.85546875" customWidth="1"/>
    <col min="6913" max="6913" width="11.85546875" customWidth="1"/>
    <col min="6914" max="6915" width="10.28515625" customWidth="1"/>
    <col min="6916" max="6916" width="8.5703125" customWidth="1"/>
    <col min="6917" max="6917" width="9.28515625" customWidth="1"/>
    <col min="6918" max="6918" width="10.28515625" customWidth="1"/>
    <col min="6919" max="6919" width="10.140625" customWidth="1"/>
    <col min="6920" max="6920" width="10.42578125" customWidth="1"/>
    <col min="6921" max="6921" width="10.7109375" customWidth="1"/>
    <col min="6922" max="6922" width="10.42578125" customWidth="1"/>
    <col min="6923" max="6923" width="0" hidden="1" customWidth="1"/>
    <col min="6924" max="6924" width="10.28515625" customWidth="1"/>
    <col min="6925" max="6925" width="11.140625" customWidth="1"/>
    <col min="6926" max="6927" width="10.5703125" customWidth="1"/>
    <col min="6928" max="6928" width="11.140625" customWidth="1"/>
    <col min="6929" max="6929" width="11.42578125" customWidth="1"/>
    <col min="6930" max="6930" width="10.42578125" customWidth="1"/>
    <col min="6931" max="6931" width="11.140625" customWidth="1"/>
    <col min="6932" max="6932" width="12.42578125" customWidth="1"/>
    <col min="7167" max="7167" width="3.5703125" customWidth="1"/>
    <col min="7168" max="7168" width="23.85546875" customWidth="1"/>
    <col min="7169" max="7169" width="11.85546875" customWidth="1"/>
    <col min="7170" max="7171" width="10.28515625" customWidth="1"/>
    <col min="7172" max="7172" width="8.5703125" customWidth="1"/>
    <col min="7173" max="7173" width="9.28515625" customWidth="1"/>
    <col min="7174" max="7174" width="10.28515625" customWidth="1"/>
    <col min="7175" max="7175" width="10.140625" customWidth="1"/>
    <col min="7176" max="7176" width="10.42578125" customWidth="1"/>
    <col min="7177" max="7177" width="10.7109375" customWidth="1"/>
    <col min="7178" max="7178" width="10.42578125" customWidth="1"/>
    <col min="7179" max="7179" width="0" hidden="1" customWidth="1"/>
    <col min="7180" max="7180" width="10.28515625" customWidth="1"/>
    <col min="7181" max="7181" width="11.140625" customWidth="1"/>
    <col min="7182" max="7183" width="10.5703125" customWidth="1"/>
    <col min="7184" max="7184" width="11.140625" customWidth="1"/>
    <col min="7185" max="7185" width="11.42578125" customWidth="1"/>
    <col min="7186" max="7186" width="10.42578125" customWidth="1"/>
    <col min="7187" max="7187" width="11.140625" customWidth="1"/>
    <col min="7188" max="7188" width="12.42578125" customWidth="1"/>
    <col min="7423" max="7423" width="3.5703125" customWidth="1"/>
    <col min="7424" max="7424" width="23.85546875" customWidth="1"/>
    <col min="7425" max="7425" width="11.85546875" customWidth="1"/>
    <col min="7426" max="7427" width="10.28515625" customWidth="1"/>
    <col min="7428" max="7428" width="8.5703125" customWidth="1"/>
    <col min="7429" max="7429" width="9.28515625" customWidth="1"/>
    <col min="7430" max="7430" width="10.28515625" customWidth="1"/>
    <col min="7431" max="7431" width="10.140625" customWidth="1"/>
    <col min="7432" max="7432" width="10.42578125" customWidth="1"/>
    <col min="7433" max="7433" width="10.7109375" customWidth="1"/>
    <col min="7434" max="7434" width="10.42578125" customWidth="1"/>
    <col min="7435" max="7435" width="0" hidden="1" customWidth="1"/>
    <col min="7436" max="7436" width="10.28515625" customWidth="1"/>
    <col min="7437" max="7437" width="11.140625" customWidth="1"/>
    <col min="7438" max="7439" width="10.5703125" customWidth="1"/>
    <col min="7440" max="7440" width="11.140625" customWidth="1"/>
    <col min="7441" max="7441" width="11.42578125" customWidth="1"/>
    <col min="7442" max="7442" width="10.42578125" customWidth="1"/>
    <col min="7443" max="7443" width="11.140625" customWidth="1"/>
    <col min="7444" max="7444" width="12.42578125" customWidth="1"/>
    <col min="7679" max="7679" width="3.5703125" customWidth="1"/>
    <col min="7680" max="7680" width="23.85546875" customWidth="1"/>
    <col min="7681" max="7681" width="11.85546875" customWidth="1"/>
    <col min="7682" max="7683" width="10.28515625" customWidth="1"/>
    <col min="7684" max="7684" width="8.5703125" customWidth="1"/>
    <col min="7685" max="7685" width="9.28515625" customWidth="1"/>
    <col min="7686" max="7686" width="10.28515625" customWidth="1"/>
    <col min="7687" max="7687" width="10.140625" customWidth="1"/>
    <col min="7688" max="7688" width="10.42578125" customWidth="1"/>
    <col min="7689" max="7689" width="10.7109375" customWidth="1"/>
    <col min="7690" max="7690" width="10.42578125" customWidth="1"/>
    <col min="7691" max="7691" width="0" hidden="1" customWidth="1"/>
    <col min="7692" max="7692" width="10.28515625" customWidth="1"/>
    <col min="7693" max="7693" width="11.140625" customWidth="1"/>
    <col min="7694" max="7695" width="10.5703125" customWidth="1"/>
    <col min="7696" max="7696" width="11.140625" customWidth="1"/>
    <col min="7697" max="7697" width="11.42578125" customWidth="1"/>
    <col min="7698" max="7698" width="10.42578125" customWidth="1"/>
    <col min="7699" max="7699" width="11.140625" customWidth="1"/>
    <col min="7700" max="7700" width="12.42578125" customWidth="1"/>
    <col min="7935" max="7935" width="3.5703125" customWidth="1"/>
    <col min="7936" max="7936" width="23.85546875" customWidth="1"/>
    <col min="7937" max="7937" width="11.85546875" customWidth="1"/>
    <col min="7938" max="7939" width="10.28515625" customWidth="1"/>
    <col min="7940" max="7940" width="8.5703125" customWidth="1"/>
    <col min="7941" max="7941" width="9.28515625" customWidth="1"/>
    <col min="7942" max="7942" width="10.28515625" customWidth="1"/>
    <col min="7943" max="7943" width="10.140625" customWidth="1"/>
    <col min="7944" max="7944" width="10.42578125" customWidth="1"/>
    <col min="7945" max="7945" width="10.7109375" customWidth="1"/>
    <col min="7946" max="7946" width="10.42578125" customWidth="1"/>
    <col min="7947" max="7947" width="0" hidden="1" customWidth="1"/>
    <col min="7948" max="7948" width="10.28515625" customWidth="1"/>
    <col min="7949" max="7949" width="11.140625" customWidth="1"/>
    <col min="7950" max="7951" width="10.5703125" customWidth="1"/>
    <col min="7952" max="7952" width="11.140625" customWidth="1"/>
    <col min="7953" max="7953" width="11.42578125" customWidth="1"/>
    <col min="7954" max="7954" width="10.42578125" customWidth="1"/>
    <col min="7955" max="7955" width="11.140625" customWidth="1"/>
    <col min="7956" max="7956" width="12.42578125" customWidth="1"/>
    <col min="8191" max="8191" width="3.5703125" customWidth="1"/>
    <col min="8192" max="8192" width="23.85546875" customWidth="1"/>
    <col min="8193" max="8193" width="11.85546875" customWidth="1"/>
    <col min="8194" max="8195" width="10.28515625" customWidth="1"/>
    <col min="8196" max="8196" width="8.5703125" customWidth="1"/>
    <col min="8197" max="8197" width="9.28515625" customWidth="1"/>
    <col min="8198" max="8198" width="10.28515625" customWidth="1"/>
    <col min="8199" max="8199" width="10.140625" customWidth="1"/>
    <col min="8200" max="8200" width="10.42578125" customWidth="1"/>
    <col min="8201" max="8201" width="10.7109375" customWidth="1"/>
    <col min="8202" max="8202" width="10.42578125" customWidth="1"/>
    <col min="8203" max="8203" width="0" hidden="1" customWidth="1"/>
    <col min="8204" max="8204" width="10.28515625" customWidth="1"/>
    <col min="8205" max="8205" width="11.140625" customWidth="1"/>
    <col min="8206" max="8207" width="10.5703125" customWidth="1"/>
    <col min="8208" max="8208" width="11.140625" customWidth="1"/>
    <col min="8209" max="8209" width="11.42578125" customWidth="1"/>
    <col min="8210" max="8210" width="10.42578125" customWidth="1"/>
    <col min="8211" max="8211" width="11.140625" customWidth="1"/>
    <col min="8212" max="8212" width="12.42578125" customWidth="1"/>
    <col min="8447" max="8447" width="3.5703125" customWidth="1"/>
    <col min="8448" max="8448" width="23.85546875" customWidth="1"/>
    <col min="8449" max="8449" width="11.85546875" customWidth="1"/>
    <col min="8450" max="8451" width="10.28515625" customWidth="1"/>
    <col min="8452" max="8452" width="8.5703125" customWidth="1"/>
    <col min="8453" max="8453" width="9.28515625" customWidth="1"/>
    <col min="8454" max="8454" width="10.28515625" customWidth="1"/>
    <col min="8455" max="8455" width="10.140625" customWidth="1"/>
    <col min="8456" max="8456" width="10.42578125" customWidth="1"/>
    <col min="8457" max="8457" width="10.7109375" customWidth="1"/>
    <col min="8458" max="8458" width="10.42578125" customWidth="1"/>
    <col min="8459" max="8459" width="0" hidden="1" customWidth="1"/>
    <col min="8460" max="8460" width="10.28515625" customWidth="1"/>
    <col min="8461" max="8461" width="11.140625" customWidth="1"/>
    <col min="8462" max="8463" width="10.5703125" customWidth="1"/>
    <col min="8464" max="8464" width="11.140625" customWidth="1"/>
    <col min="8465" max="8465" width="11.42578125" customWidth="1"/>
    <col min="8466" max="8466" width="10.42578125" customWidth="1"/>
    <col min="8467" max="8467" width="11.140625" customWidth="1"/>
    <col min="8468" max="8468" width="12.42578125" customWidth="1"/>
    <col min="8703" max="8703" width="3.5703125" customWidth="1"/>
    <col min="8704" max="8704" width="23.85546875" customWidth="1"/>
    <col min="8705" max="8705" width="11.85546875" customWidth="1"/>
    <col min="8706" max="8707" width="10.28515625" customWidth="1"/>
    <col min="8708" max="8708" width="8.5703125" customWidth="1"/>
    <col min="8709" max="8709" width="9.28515625" customWidth="1"/>
    <col min="8710" max="8710" width="10.28515625" customWidth="1"/>
    <col min="8711" max="8711" width="10.140625" customWidth="1"/>
    <col min="8712" max="8712" width="10.42578125" customWidth="1"/>
    <col min="8713" max="8713" width="10.7109375" customWidth="1"/>
    <col min="8714" max="8714" width="10.42578125" customWidth="1"/>
    <col min="8715" max="8715" width="0" hidden="1" customWidth="1"/>
    <col min="8716" max="8716" width="10.28515625" customWidth="1"/>
    <col min="8717" max="8717" width="11.140625" customWidth="1"/>
    <col min="8718" max="8719" width="10.5703125" customWidth="1"/>
    <col min="8720" max="8720" width="11.140625" customWidth="1"/>
    <col min="8721" max="8721" width="11.42578125" customWidth="1"/>
    <col min="8722" max="8722" width="10.42578125" customWidth="1"/>
    <col min="8723" max="8723" width="11.140625" customWidth="1"/>
    <col min="8724" max="8724" width="12.42578125" customWidth="1"/>
    <col min="8959" max="8959" width="3.5703125" customWidth="1"/>
    <col min="8960" max="8960" width="23.85546875" customWidth="1"/>
    <col min="8961" max="8961" width="11.85546875" customWidth="1"/>
    <col min="8962" max="8963" width="10.28515625" customWidth="1"/>
    <col min="8964" max="8964" width="8.5703125" customWidth="1"/>
    <col min="8965" max="8965" width="9.28515625" customWidth="1"/>
    <col min="8966" max="8966" width="10.28515625" customWidth="1"/>
    <col min="8967" max="8967" width="10.140625" customWidth="1"/>
    <col min="8968" max="8968" width="10.42578125" customWidth="1"/>
    <col min="8969" max="8969" width="10.7109375" customWidth="1"/>
    <col min="8970" max="8970" width="10.42578125" customWidth="1"/>
    <col min="8971" max="8971" width="0" hidden="1" customWidth="1"/>
    <col min="8972" max="8972" width="10.28515625" customWidth="1"/>
    <col min="8973" max="8973" width="11.140625" customWidth="1"/>
    <col min="8974" max="8975" width="10.5703125" customWidth="1"/>
    <col min="8976" max="8976" width="11.140625" customWidth="1"/>
    <col min="8977" max="8977" width="11.42578125" customWidth="1"/>
    <col min="8978" max="8978" width="10.42578125" customWidth="1"/>
    <col min="8979" max="8979" width="11.140625" customWidth="1"/>
    <col min="8980" max="8980" width="12.42578125" customWidth="1"/>
    <col min="9215" max="9215" width="3.5703125" customWidth="1"/>
    <col min="9216" max="9216" width="23.85546875" customWidth="1"/>
    <col min="9217" max="9217" width="11.85546875" customWidth="1"/>
    <col min="9218" max="9219" width="10.28515625" customWidth="1"/>
    <col min="9220" max="9220" width="8.5703125" customWidth="1"/>
    <col min="9221" max="9221" width="9.28515625" customWidth="1"/>
    <col min="9222" max="9222" width="10.28515625" customWidth="1"/>
    <col min="9223" max="9223" width="10.140625" customWidth="1"/>
    <col min="9224" max="9224" width="10.42578125" customWidth="1"/>
    <col min="9225" max="9225" width="10.7109375" customWidth="1"/>
    <col min="9226" max="9226" width="10.42578125" customWidth="1"/>
    <col min="9227" max="9227" width="0" hidden="1" customWidth="1"/>
    <col min="9228" max="9228" width="10.28515625" customWidth="1"/>
    <col min="9229" max="9229" width="11.140625" customWidth="1"/>
    <col min="9230" max="9231" width="10.5703125" customWidth="1"/>
    <col min="9232" max="9232" width="11.140625" customWidth="1"/>
    <col min="9233" max="9233" width="11.42578125" customWidth="1"/>
    <col min="9234" max="9234" width="10.42578125" customWidth="1"/>
    <col min="9235" max="9235" width="11.140625" customWidth="1"/>
    <col min="9236" max="9236" width="12.42578125" customWidth="1"/>
    <col min="9471" max="9471" width="3.5703125" customWidth="1"/>
    <col min="9472" max="9472" width="23.85546875" customWidth="1"/>
    <col min="9473" max="9473" width="11.85546875" customWidth="1"/>
    <col min="9474" max="9475" width="10.28515625" customWidth="1"/>
    <col min="9476" max="9476" width="8.5703125" customWidth="1"/>
    <col min="9477" max="9477" width="9.28515625" customWidth="1"/>
    <col min="9478" max="9478" width="10.28515625" customWidth="1"/>
    <col min="9479" max="9479" width="10.140625" customWidth="1"/>
    <col min="9480" max="9480" width="10.42578125" customWidth="1"/>
    <col min="9481" max="9481" width="10.7109375" customWidth="1"/>
    <col min="9482" max="9482" width="10.42578125" customWidth="1"/>
    <col min="9483" max="9483" width="0" hidden="1" customWidth="1"/>
    <col min="9484" max="9484" width="10.28515625" customWidth="1"/>
    <col min="9485" max="9485" width="11.140625" customWidth="1"/>
    <col min="9486" max="9487" width="10.5703125" customWidth="1"/>
    <col min="9488" max="9488" width="11.140625" customWidth="1"/>
    <col min="9489" max="9489" width="11.42578125" customWidth="1"/>
    <col min="9490" max="9490" width="10.42578125" customWidth="1"/>
    <col min="9491" max="9491" width="11.140625" customWidth="1"/>
    <col min="9492" max="9492" width="12.42578125" customWidth="1"/>
    <col min="9727" max="9727" width="3.5703125" customWidth="1"/>
    <col min="9728" max="9728" width="23.85546875" customWidth="1"/>
    <col min="9729" max="9729" width="11.85546875" customWidth="1"/>
    <col min="9730" max="9731" width="10.28515625" customWidth="1"/>
    <col min="9732" max="9732" width="8.5703125" customWidth="1"/>
    <col min="9733" max="9733" width="9.28515625" customWidth="1"/>
    <col min="9734" max="9734" width="10.28515625" customWidth="1"/>
    <col min="9735" max="9735" width="10.140625" customWidth="1"/>
    <col min="9736" max="9736" width="10.42578125" customWidth="1"/>
    <col min="9737" max="9737" width="10.7109375" customWidth="1"/>
    <col min="9738" max="9738" width="10.42578125" customWidth="1"/>
    <col min="9739" max="9739" width="0" hidden="1" customWidth="1"/>
    <col min="9740" max="9740" width="10.28515625" customWidth="1"/>
    <col min="9741" max="9741" width="11.140625" customWidth="1"/>
    <col min="9742" max="9743" width="10.5703125" customWidth="1"/>
    <col min="9744" max="9744" width="11.140625" customWidth="1"/>
    <col min="9745" max="9745" width="11.42578125" customWidth="1"/>
    <col min="9746" max="9746" width="10.42578125" customWidth="1"/>
    <col min="9747" max="9747" width="11.140625" customWidth="1"/>
    <col min="9748" max="9748" width="12.42578125" customWidth="1"/>
    <col min="9983" max="9983" width="3.5703125" customWidth="1"/>
    <col min="9984" max="9984" width="23.85546875" customWidth="1"/>
    <col min="9985" max="9985" width="11.85546875" customWidth="1"/>
    <col min="9986" max="9987" width="10.28515625" customWidth="1"/>
    <col min="9988" max="9988" width="8.5703125" customWidth="1"/>
    <col min="9989" max="9989" width="9.28515625" customWidth="1"/>
    <col min="9990" max="9990" width="10.28515625" customWidth="1"/>
    <col min="9991" max="9991" width="10.140625" customWidth="1"/>
    <col min="9992" max="9992" width="10.42578125" customWidth="1"/>
    <col min="9993" max="9993" width="10.7109375" customWidth="1"/>
    <col min="9994" max="9994" width="10.42578125" customWidth="1"/>
    <col min="9995" max="9995" width="0" hidden="1" customWidth="1"/>
    <col min="9996" max="9996" width="10.28515625" customWidth="1"/>
    <col min="9997" max="9997" width="11.140625" customWidth="1"/>
    <col min="9998" max="9999" width="10.5703125" customWidth="1"/>
    <col min="10000" max="10000" width="11.140625" customWidth="1"/>
    <col min="10001" max="10001" width="11.42578125" customWidth="1"/>
    <col min="10002" max="10002" width="10.42578125" customWidth="1"/>
    <col min="10003" max="10003" width="11.140625" customWidth="1"/>
    <col min="10004" max="10004" width="12.42578125" customWidth="1"/>
    <col min="10239" max="10239" width="3.5703125" customWidth="1"/>
    <col min="10240" max="10240" width="23.85546875" customWidth="1"/>
    <col min="10241" max="10241" width="11.85546875" customWidth="1"/>
    <col min="10242" max="10243" width="10.28515625" customWidth="1"/>
    <col min="10244" max="10244" width="8.5703125" customWidth="1"/>
    <col min="10245" max="10245" width="9.28515625" customWidth="1"/>
    <col min="10246" max="10246" width="10.28515625" customWidth="1"/>
    <col min="10247" max="10247" width="10.140625" customWidth="1"/>
    <col min="10248" max="10248" width="10.42578125" customWidth="1"/>
    <col min="10249" max="10249" width="10.7109375" customWidth="1"/>
    <col min="10250" max="10250" width="10.42578125" customWidth="1"/>
    <col min="10251" max="10251" width="0" hidden="1" customWidth="1"/>
    <col min="10252" max="10252" width="10.28515625" customWidth="1"/>
    <col min="10253" max="10253" width="11.140625" customWidth="1"/>
    <col min="10254" max="10255" width="10.5703125" customWidth="1"/>
    <col min="10256" max="10256" width="11.140625" customWidth="1"/>
    <col min="10257" max="10257" width="11.42578125" customWidth="1"/>
    <col min="10258" max="10258" width="10.42578125" customWidth="1"/>
    <col min="10259" max="10259" width="11.140625" customWidth="1"/>
    <col min="10260" max="10260" width="12.42578125" customWidth="1"/>
    <col min="10495" max="10495" width="3.5703125" customWidth="1"/>
    <col min="10496" max="10496" width="23.85546875" customWidth="1"/>
    <col min="10497" max="10497" width="11.85546875" customWidth="1"/>
    <col min="10498" max="10499" width="10.28515625" customWidth="1"/>
    <col min="10500" max="10500" width="8.5703125" customWidth="1"/>
    <col min="10501" max="10501" width="9.28515625" customWidth="1"/>
    <col min="10502" max="10502" width="10.28515625" customWidth="1"/>
    <col min="10503" max="10503" width="10.140625" customWidth="1"/>
    <col min="10504" max="10504" width="10.42578125" customWidth="1"/>
    <col min="10505" max="10505" width="10.7109375" customWidth="1"/>
    <col min="10506" max="10506" width="10.42578125" customWidth="1"/>
    <col min="10507" max="10507" width="0" hidden="1" customWidth="1"/>
    <col min="10508" max="10508" width="10.28515625" customWidth="1"/>
    <col min="10509" max="10509" width="11.140625" customWidth="1"/>
    <col min="10510" max="10511" width="10.5703125" customWidth="1"/>
    <col min="10512" max="10512" width="11.140625" customWidth="1"/>
    <col min="10513" max="10513" width="11.42578125" customWidth="1"/>
    <col min="10514" max="10514" width="10.42578125" customWidth="1"/>
    <col min="10515" max="10515" width="11.140625" customWidth="1"/>
    <col min="10516" max="10516" width="12.42578125" customWidth="1"/>
    <col min="10751" max="10751" width="3.5703125" customWidth="1"/>
    <col min="10752" max="10752" width="23.85546875" customWidth="1"/>
    <col min="10753" max="10753" width="11.85546875" customWidth="1"/>
    <col min="10754" max="10755" width="10.28515625" customWidth="1"/>
    <col min="10756" max="10756" width="8.5703125" customWidth="1"/>
    <col min="10757" max="10757" width="9.28515625" customWidth="1"/>
    <col min="10758" max="10758" width="10.28515625" customWidth="1"/>
    <col min="10759" max="10759" width="10.140625" customWidth="1"/>
    <col min="10760" max="10760" width="10.42578125" customWidth="1"/>
    <col min="10761" max="10761" width="10.7109375" customWidth="1"/>
    <col min="10762" max="10762" width="10.42578125" customWidth="1"/>
    <col min="10763" max="10763" width="0" hidden="1" customWidth="1"/>
    <col min="10764" max="10764" width="10.28515625" customWidth="1"/>
    <col min="10765" max="10765" width="11.140625" customWidth="1"/>
    <col min="10766" max="10767" width="10.5703125" customWidth="1"/>
    <col min="10768" max="10768" width="11.140625" customWidth="1"/>
    <col min="10769" max="10769" width="11.42578125" customWidth="1"/>
    <col min="10770" max="10770" width="10.42578125" customWidth="1"/>
    <col min="10771" max="10771" width="11.140625" customWidth="1"/>
    <col min="10772" max="10772" width="12.42578125" customWidth="1"/>
    <col min="11007" max="11007" width="3.5703125" customWidth="1"/>
    <col min="11008" max="11008" width="23.85546875" customWidth="1"/>
    <col min="11009" max="11009" width="11.85546875" customWidth="1"/>
    <col min="11010" max="11011" width="10.28515625" customWidth="1"/>
    <col min="11012" max="11012" width="8.5703125" customWidth="1"/>
    <col min="11013" max="11013" width="9.28515625" customWidth="1"/>
    <col min="11014" max="11014" width="10.28515625" customWidth="1"/>
    <col min="11015" max="11015" width="10.140625" customWidth="1"/>
    <col min="11016" max="11016" width="10.42578125" customWidth="1"/>
    <col min="11017" max="11017" width="10.7109375" customWidth="1"/>
    <col min="11018" max="11018" width="10.42578125" customWidth="1"/>
    <col min="11019" max="11019" width="0" hidden="1" customWidth="1"/>
    <col min="11020" max="11020" width="10.28515625" customWidth="1"/>
    <col min="11021" max="11021" width="11.140625" customWidth="1"/>
    <col min="11022" max="11023" width="10.5703125" customWidth="1"/>
    <col min="11024" max="11024" width="11.140625" customWidth="1"/>
    <col min="11025" max="11025" width="11.42578125" customWidth="1"/>
    <col min="11026" max="11026" width="10.42578125" customWidth="1"/>
    <col min="11027" max="11027" width="11.140625" customWidth="1"/>
    <col min="11028" max="11028" width="12.42578125" customWidth="1"/>
    <col min="11263" max="11263" width="3.5703125" customWidth="1"/>
    <col min="11264" max="11264" width="23.85546875" customWidth="1"/>
    <col min="11265" max="11265" width="11.85546875" customWidth="1"/>
    <col min="11266" max="11267" width="10.28515625" customWidth="1"/>
    <col min="11268" max="11268" width="8.5703125" customWidth="1"/>
    <col min="11269" max="11269" width="9.28515625" customWidth="1"/>
    <col min="11270" max="11270" width="10.28515625" customWidth="1"/>
    <col min="11271" max="11271" width="10.140625" customWidth="1"/>
    <col min="11272" max="11272" width="10.42578125" customWidth="1"/>
    <col min="11273" max="11273" width="10.7109375" customWidth="1"/>
    <col min="11274" max="11274" width="10.42578125" customWidth="1"/>
    <col min="11275" max="11275" width="0" hidden="1" customWidth="1"/>
    <col min="11276" max="11276" width="10.28515625" customWidth="1"/>
    <col min="11277" max="11277" width="11.140625" customWidth="1"/>
    <col min="11278" max="11279" width="10.5703125" customWidth="1"/>
    <col min="11280" max="11280" width="11.140625" customWidth="1"/>
    <col min="11281" max="11281" width="11.42578125" customWidth="1"/>
    <col min="11282" max="11282" width="10.42578125" customWidth="1"/>
    <col min="11283" max="11283" width="11.140625" customWidth="1"/>
    <col min="11284" max="11284" width="12.42578125" customWidth="1"/>
    <col min="11519" max="11519" width="3.5703125" customWidth="1"/>
    <col min="11520" max="11520" width="23.85546875" customWidth="1"/>
    <col min="11521" max="11521" width="11.85546875" customWidth="1"/>
    <col min="11522" max="11523" width="10.28515625" customWidth="1"/>
    <col min="11524" max="11524" width="8.5703125" customWidth="1"/>
    <col min="11525" max="11525" width="9.28515625" customWidth="1"/>
    <col min="11526" max="11526" width="10.28515625" customWidth="1"/>
    <col min="11527" max="11527" width="10.140625" customWidth="1"/>
    <col min="11528" max="11528" width="10.42578125" customWidth="1"/>
    <col min="11529" max="11529" width="10.7109375" customWidth="1"/>
    <col min="11530" max="11530" width="10.42578125" customWidth="1"/>
    <col min="11531" max="11531" width="0" hidden="1" customWidth="1"/>
    <col min="11532" max="11532" width="10.28515625" customWidth="1"/>
    <col min="11533" max="11533" width="11.140625" customWidth="1"/>
    <col min="11534" max="11535" width="10.5703125" customWidth="1"/>
    <col min="11536" max="11536" width="11.140625" customWidth="1"/>
    <col min="11537" max="11537" width="11.42578125" customWidth="1"/>
    <col min="11538" max="11538" width="10.42578125" customWidth="1"/>
    <col min="11539" max="11539" width="11.140625" customWidth="1"/>
    <col min="11540" max="11540" width="12.42578125" customWidth="1"/>
    <col min="11775" max="11775" width="3.5703125" customWidth="1"/>
    <col min="11776" max="11776" width="23.85546875" customWidth="1"/>
    <col min="11777" max="11777" width="11.85546875" customWidth="1"/>
    <col min="11778" max="11779" width="10.28515625" customWidth="1"/>
    <col min="11780" max="11780" width="8.5703125" customWidth="1"/>
    <col min="11781" max="11781" width="9.28515625" customWidth="1"/>
    <col min="11782" max="11782" width="10.28515625" customWidth="1"/>
    <col min="11783" max="11783" width="10.140625" customWidth="1"/>
    <col min="11784" max="11784" width="10.42578125" customWidth="1"/>
    <col min="11785" max="11785" width="10.7109375" customWidth="1"/>
    <col min="11786" max="11786" width="10.42578125" customWidth="1"/>
    <col min="11787" max="11787" width="0" hidden="1" customWidth="1"/>
    <col min="11788" max="11788" width="10.28515625" customWidth="1"/>
    <col min="11789" max="11789" width="11.140625" customWidth="1"/>
    <col min="11790" max="11791" width="10.5703125" customWidth="1"/>
    <col min="11792" max="11792" width="11.140625" customWidth="1"/>
    <col min="11793" max="11793" width="11.42578125" customWidth="1"/>
    <col min="11794" max="11794" width="10.42578125" customWidth="1"/>
    <col min="11795" max="11795" width="11.140625" customWidth="1"/>
    <col min="11796" max="11796" width="12.42578125" customWidth="1"/>
    <col min="12031" max="12031" width="3.5703125" customWidth="1"/>
    <col min="12032" max="12032" width="23.85546875" customWidth="1"/>
    <col min="12033" max="12033" width="11.85546875" customWidth="1"/>
    <col min="12034" max="12035" width="10.28515625" customWidth="1"/>
    <col min="12036" max="12036" width="8.5703125" customWidth="1"/>
    <col min="12037" max="12037" width="9.28515625" customWidth="1"/>
    <col min="12038" max="12038" width="10.28515625" customWidth="1"/>
    <col min="12039" max="12039" width="10.140625" customWidth="1"/>
    <col min="12040" max="12040" width="10.42578125" customWidth="1"/>
    <col min="12041" max="12041" width="10.7109375" customWidth="1"/>
    <col min="12042" max="12042" width="10.42578125" customWidth="1"/>
    <col min="12043" max="12043" width="0" hidden="1" customWidth="1"/>
    <col min="12044" max="12044" width="10.28515625" customWidth="1"/>
    <col min="12045" max="12045" width="11.140625" customWidth="1"/>
    <col min="12046" max="12047" width="10.5703125" customWidth="1"/>
    <col min="12048" max="12048" width="11.140625" customWidth="1"/>
    <col min="12049" max="12049" width="11.42578125" customWidth="1"/>
    <col min="12050" max="12050" width="10.42578125" customWidth="1"/>
    <col min="12051" max="12051" width="11.140625" customWidth="1"/>
    <col min="12052" max="12052" width="12.42578125" customWidth="1"/>
    <col min="12287" max="12287" width="3.5703125" customWidth="1"/>
    <col min="12288" max="12288" width="23.85546875" customWidth="1"/>
    <col min="12289" max="12289" width="11.85546875" customWidth="1"/>
    <col min="12290" max="12291" width="10.28515625" customWidth="1"/>
    <col min="12292" max="12292" width="8.5703125" customWidth="1"/>
    <col min="12293" max="12293" width="9.28515625" customWidth="1"/>
    <col min="12294" max="12294" width="10.28515625" customWidth="1"/>
    <col min="12295" max="12295" width="10.140625" customWidth="1"/>
    <col min="12296" max="12296" width="10.42578125" customWidth="1"/>
    <col min="12297" max="12297" width="10.7109375" customWidth="1"/>
    <col min="12298" max="12298" width="10.42578125" customWidth="1"/>
    <col min="12299" max="12299" width="0" hidden="1" customWidth="1"/>
    <col min="12300" max="12300" width="10.28515625" customWidth="1"/>
    <col min="12301" max="12301" width="11.140625" customWidth="1"/>
    <col min="12302" max="12303" width="10.5703125" customWidth="1"/>
    <col min="12304" max="12304" width="11.140625" customWidth="1"/>
    <col min="12305" max="12305" width="11.42578125" customWidth="1"/>
    <col min="12306" max="12306" width="10.42578125" customWidth="1"/>
    <col min="12307" max="12307" width="11.140625" customWidth="1"/>
    <col min="12308" max="12308" width="12.42578125" customWidth="1"/>
    <col min="12543" max="12543" width="3.5703125" customWidth="1"/>
    <col min="12544" max="12544" width="23.85546875" customWidth="1"/>
    <col min="12545" max="12545" width="11.85546875" customWidth="1"/>
    <col min="12546" max="12547" width="10.28515625" customWidth="1"/>
    <col min="12548" max="12548" width="8.5703125" customWidth="1"/>
    <col min="12549" max="12549" width="9.28515625" customWidth="1"/>
    <col min="12550" max="12550" width="10.28515625" customWidth="1"/>
    <col min="12551" max="12551" width="10.140625" customWidth="1"/>
    <col min="12552" max="12552" width="10.42578125" customWidth="1"/>
    <col min="12553" max="12553" width="10.7109375" customWidth="1"/>
    <col min="12554" max="12554" width="10.42578125" customWidth="1"/>
    <col min="12555" max="12555" width="0" hidden="1" customWidth="1"/>
    <col min="12556" max="12556" width="10.28515625" customWidth="1"/>
    <col min="12557" max="12557" width="11.140625" customWidth="1"/>
    <col min="12558" max="12559" width="10.5703125" customWidth="1"/>
    <col min="12560" max="12560" width="11.140625" customWidth="1"/>
    <col min="12561" max="12561" width="11.42578125" customWidth="1"/>
    <col min="12562" max="12562" width="10.42578125" customWidth="1"/>
    <col min="12563" max="12563" width="11.140625" customWidth="1"/>
    <col min="12564" max="12564" width="12.42578125" customWidth="1"/>
    <col min="12799" max="12799" width="3.5703125" customWidth="1"/>
    <col min="12800" max="12800" width="23.85546875" customWidth="1"/>
    <col min="12801" max="12801" width="11.85546875" customWidth="1"/>
    <col min="12802" max="12803" width="10.28515625" customWidth="1"/>
    <col min="12804" max="12804" width="8.5703125" customWidth="1"/>
    <col min="12805" max="12805" width="9.28515625" customWidth="1"/>
    <col min="12806" max="12806" width="10.28515625" customWidth="1"/>
    <col min="12807" max="12807" width="10.140625" customWidth="1"/>
    <col min="12808" max="12808" width="10.42578125" customWidth="1"/>
    <col min="12809" max="12809" width="10.7109375" customWidth="1"/>
    <col min="12810" max="12810" width="10.42578125" customWidth="1"/>
    <col min="12811" max="12811" width="0" hidden="1" customWidth="1"/>
    <col min="12812" max="12812" width="10.28515625" customWidth="1"/>
    <col min="12813" max="12813" width="11.140625" customWidth="1"/>
    <col min="12814" max="12815" width="10.5703125" customWidth="1"/>
    <col min="12816" max="12816" width="11.140625" customWidth="1"/>
    <col min="12817" max="12817" width="11.42578125" customWidth="1"/>
    <col min="12818" max="12818" width="10.42578125" customWidth="1"/>
    <col min="12819" max="12819" width="11.140625" customWidth="1"/>
    <col min="12820" max="12820" width="12.42578125" customWidth="1"/>
    <col min="13055" max="13055" width="3.5703125" customWidth="1"/>
    <col min="13056" max="13056" width="23.85546875" customWidth="1"/>
    <col min="13057" max="13057" width="11.85546875" customWidth="1"/>
    <col min="13058" max="13059" width="10.28515625" customWidth="1"/>
    <col min="13060" max="13060" width="8.5703125" customWidth="1"/>
    <col min="13061" max="13061" width="9.28515625" customWidth="1"/>
    <col min="13062" max="13062" width="10.28515625" customWidth="1"/>
    <col min="13063" max="13063" width="10.140625" customWidth="1"/>
    <col min="13064" max="13064" width="10.42578125" customWidth="1"/>
    <col min="13065" max="13065" width="10.7109375" customWidth="1"/>
    <col min="13066" max="13066" width="10.42578125" customWidth="1"/>
    <col min="13067" max="13067" width="0" hidden="1" customWidth="1"/>
    <col min="13068" max="13068" width="10.28515625" customWidth="1"/>
    <col min="13069" max="13069" width="11.140625" customWidth="1"/>
    <col min="13070" max="13071" width="10.5703125" customWidth="1"/>
    <col min="13072" max="13072" width="11.140625" customWidth="1"/>
    <col min="13073" max="13073" width="11.42578125" customWidth="1"/>
    <col min="13074" max="13074" width="10.42578125" customWidth="1"/>
    <col min="13075" max="13075" width="11.140625" customWidth="1"/>
    <col min="13076" max="13076" width="12.42578125" customWidth="1"/>
    <col min="13311" max="13311" width="3.5703125" customWidth="1"/>
    <col min="13312" max="13312" width="23.85546875" customWidth="1"/>
    <col min="13313" max="13313" width="11.85546875" customWidth="1"/>
    <col min="13314" max="13315" width="10.28515625" customWidth="1"/>
    <col min="13316" max="13316" width="8.5703125" customWidth="1"/>
    <col min="13317" max="13317" width="9.28515625" customWidth="1"/>
    <col min="13318" max="13318" width="10.28515625" customWidth="1"/>
    <col min="13319" max="13319" width="10.140625" customWidth="1"/>
    <col min="13320" max="13320" width="10.42578125" customWidth="1"/>
    <col min="13321" max="13321" width="10.7109375" customWidth="1"/>
    <col min="13322" max="13322" width="10.42578125" customWidth="1"/>
    <col min="13323" max="13323" width="0" hidden="1" customWidth="1"/>
    <col min="13324" max="13324" width="10.28515625" customWidth="1"/>
    <col min="13325" max="13325" width="11.140625" customWidth="1"/>
    <col min="13326" max="13327" width="10.5703125" customWidth="1"/>
    <col min="13328" max="13328" width="11.140625" customWidth="1"/>
    <col min="13329" max="13329" width="11.42578125" customWidth="1"/>
    <col min="13330" max="13330" width="10.42578125" customWidth="1"/>
    <col min="13331" max="13331" width="11.140625" customWidth="1"/>
    <col min="13332" max="13332" width="12.42578125" customWidth="1"/>
    <col min="13567" max="13567" width="3.5703125" customWidth="1"/>
    <col min="13568" max="13568" width="23.85546875" customWidth="1"/>
    <col min="13569" max="13569" width="11.85546875" customWidth="1"/>
    <col min="13570" max="13571" width="10.28515625" customWidth="1"/>
    <col min="13572" max="13572" width="8.5703125" customWidth="1"/>
    <col min="13573" max="13573" width="9.28515625" customWidth="1"/>
    <col min="13574" max="13574" width="10.28515625" customWidth="1"/>
    <col min="13575" max="13575" width="10.140625" customWidth="1"/>
    <col min="13576" max="13576" width="10.42578125" customWidth="1"/>
    <col min="13577" max="13577" width="10.7109375" customWidth="1"/>
    <col min="13578" max="13578" width="10.42578125" customWidth="1"/>
    <col min="13579" max="13579" width="0" hidden="1" customWidth="1"/>
    <col min="13580" max="13580" width="10.28515625" customWidth="1"/>
    <col min="13581" max="13581" width="11.140625" customWidth="1"/>
    <col min="13582" max="13583" width="10.5703125" customWidth="1"/>
    <col min="13584" max="13584" width="11.140625" customWidth="1"/>
    <col min="13585" max="13585" width="11.42578125" customWidth="1"/>
    <col min="13586" max="13586" width="10.42578125" customWidth="1"/>
    <col min="13587" max="13587" width="11.140625" customWidth="1"/>
    <col min="13588" max="13588" width="12.42578125" customWidth="1"/>
    <col min="13823" max="13823" width="3.5703125" customWidth="1"/>
    <col min="13824" max="13824" width="23.85546875" customWidth="1"/>
    <col min="13825" max="13825" width="11.85546875" customWidth="1"/>
    <col min="13826" max="13827" width="10.28515625" customWidth="1"/>
    <col min="13828" max="13828" width="8.5703125" customWidth="1"/>
    <col min="13829" max="13829" width="9.28515625" customWidth="1"/>
    <col min="13830" max="13830" width="10.28515625" customWidth="1"/>
    <col min="13831" max="13831" width="10.140625" customWidth="1"/>
    <col min="13832" max="13832" width="10.42578125" customWidth="1"/>
    <col min="13833" max="13833" width="10.7109375" customWidth="1"/>
    <col min="13834" max="13834" width="10.42578125" customWidth="1"/>
    <col min="13835" max="13835" width="0" hidden="1" customWidth="1"/>
    <col min="13836" max="13836" width="10.28515625" customWidth="1"/>
    <col min="13837" max="13837" width="11.140625" customWidth="1"/>
    <col min="13838" max="13839" width="10.5703125" customWidth="1"/>
    <col min="13840" max="13840" width="11.140625" customWidth="1"/>
    <col min="13841" max="13841" width="11.42578125" customWidth="1"/>
    <col min="13842" max="13842" width="10.42578125" customWidth="1"/>
    <col min="13843" max="13843" width="11.140625" customWidth="1"/>
    <col min="13844" max="13844" width="12.42578125" customWidth="1"/>
    <col min="14079" max="14079" width="3.5703125" customWidth="1"/>
    <col min="14080" max="14080" width="23.85546875" customWidth="1"/>
    <col min="14081" max="14081" width="11.85546875" customWidth="1"/>
    <col min="14082" max="14083" width="10.28515625" customWidth="1"/>
    <col min="14084" max="14084" width="8.5703125" customWidth="1"/>
    <col min="14085" max="14085" width="9.28515625" customWidth="1"/>
    <col min="14086" max="14086" width="10.28515625" customWidth="1"/>
    <col min="14087" max="14087" width="10.140625" customWidth="1"/>
    <col min="14088" max="14088" width="10.42578125" customWidth="1"/>
    <col min="14089" max="14089" width="10.7109375" customWidth="1"/>
    <col min="14090" max="14090" width="10.42578125" customWidth="1"/>
    <col min="14091" max="14091" width="0" hidden="1" customWidth="1"/>
    <col min="14092" max="14092" width="10.28515625" customWidth="1"/>
    <col min="14093" max="14093" width="11.140625" customWidth="1"/>
    <col min="14094" max="14095" width="10.5703125" customWidth="1"/>
    <col min="14096" max="14096" width="11.140625" customWidth="1"/>
    <col min="14097" max="14097" width="11.42578125" customWidth="1"/>
    <col min="14098" max="14098" width="10.42578125" customWidth="1"/>
    <col min="14099" max="14099" width="11.140625" customWidth="1"/>
    <col min="14100" max="14100" width="12.42578125" customWidth="1"/>
    <col min="14335" max="14335" width="3.5703125" customWidth="1"/>
    <col min="14336" max="14336" width="23.85546875" customWidth="1"/>
    <col min="14337" max="14337" width="11.85546875" customWidth="1"/>
    <col min="14338" max="14339" width="10.28515625" customWidth="1"/>
    <col min="14340" max="14340" width="8.5703125" customWidth="1"/>
    <col min="14341" max="14341" width="9.28515625" customWidth="1"/>
    <col min="14342" max="14342" width="10.28515625" customWidth="1"/>
    <col min="14343" max="14343" width="10.140625" customWidth="1"/>
    <col min="14344" max="14344" width="10.42578125" customWidth="1"/>
    <col min="14345" max="14345" width="10.7109375" customWidth="1"/>
    <col min="14346" max="14346" width="10.42578125" customWidth="1"/>
    <col min="14347" max="14347" width="0" hidden="1" customWidth="1"/>
    <col min="14348" max="14348" width="10.28515625" customWidth="1"/>
    <col min="14349" max="14349" width="11.140625" customWidth="1"/>
    <col min="14350" max="14351" width="10.5703125" customWidth="1"/>
    <col min="14352" max="14352" width="11.140625" customWidth="1"/>
    <col min="14353" max="14353" width="11.42578125" customWidth="1"/>
    <col min="14354" max="14354" width="10.42578125" customWidth="1"/>
    <col min="14355" max="14355" width="11.140625" customWidth="1"/>
    <col min="14356" max="14356" width="12.42578125" customWidth="1"/>
    <col min="14591" max="14591" width="3.5703125" customWidth="1"/>
    <col min="14592" max="14592" width="23.85546875" customWidth="1"/>
    <col min="14593" max="14593" width="11.85546875" customWidth="1"/>
    <col min="14594" max="14595" width="10.28515625" customWidth="1"/>
    <col min="14596" max="14596" width="8.5703125" customWidth="1"/>
    <col min="14597" max="14597" width="9.28515625" customWidth="1"/>
    <col min="14598" max="14598" width="10.28515625" customWidth="1"/>
    <col min="14599" max="14599" width="10.140625" customWidth="1"/>
    <col min="14600" max="14600" width="10.42578125" customWidth="1"/>
    <col min="14601" max="14601" width="10.7109375" customWidth="1"/>
    <col min="14602" max="14602" width="10.42578125" customWidth="1"/>
    <col min="14603" max="14603" width="0" hidden="1" customWidth="1"/>
    <col min="14604" max="14604" width="10.28515625" customWidth="1"/>
    <col min="14605" max="14605" width="11.140625" customWidth="1"/>
    <col min="14606" max="14607" width="10.5703125" customWidth="1"/>
    <col min="14608" max="14608" width="11.140625" customWidth="1"/>
    <col min="14609" max="14609" width="11.42578125" customWidth="1"/>
    <col min="14610" max="14610" width="10.42578125" customWidth="1"/>
    <col min="14611" max="14611" width="11.140625" customWidth="1"/>
    <col min="14612" max="14612" width="12.42578125" customWidth="1"/>
    <col min="14847" max="14847" width="3.5703125" customWidth="1"/>
    <col min="14848" max="14848" width="23.85546875" customWidth="1"/>
    <col min="14849" max="14849" width="11.85546875" customWidth="1"/>
    <col min="14850" max="14851" width="10.28515625" customWidth="1"/>
    <col min="14852" max="14852" width="8.5703125" customWidth="1"/>
    <col min="14853" max="14853" width="9.28515625" customWidth="1"/>
    <col min="14854" max="14854" width="10.28515625" customWidth="1"/>
    <col min="14855" max="14855" width="10.140625" customWidth="1"/>
    <col min="14856" max="14856" width="10.42578125" customWidth="1"/>
    <col min="14857" max="14857" width="10.7109375" customWidth="1"/>
    <col min="14858" max="14858" width="10.42578125" customWidth="1"/>
    <col min="14859" max="14859" width="0" hidden="1" customWidth="1"/>
    <col min="14860" max="14860" width="10.28515625" customWidth="1"/>
    <col min="14861" max="14861" width="11.140625" customWidth="1"/>
    <col min="14862" max="14863" width="10.5703125" customWidth="1"/>
    <col min="14864" max="14864" width="11.140625" customWidth="1"/>
    <col min="14865" max="14865" width="11.42578125" customWidth="1"/>
    <col min="14866" max="14866" width="10.42578125" customWidth="1"/>
    <col min="14867" max="14867" width="11.140625" customWidth="1"/>
    <col min="14868" max="14868" width="12.42578125" customWidth="1"/>
    <col min="15103" max="15103" width="3.5703125" customWidth="1"/>
    <col min="15104" max="15104" width="23.85546875" customWidth="1"/>
    <col min="15105" max="15105" width="11.85546875" customWidth="1"/>
    <col min="15106" max="15107" width="10.28515625" customWidth="1"/>
    <col min="15108" max="15108" width="8.5703125" customWidth="1"/>
    <col min="15109" max="15109" width="9.28515625" customWidth="1"/>
    <col min="15110" max="15110" width="10.28515625" customWidth="1"/>
    <col min="15111" max="15111" width="10.140625" customWidth="1"/>
    <col min="15112" max="15112" width="10.42578125" customWidth="1"/>
    <col min="15113" max="15113" width="10.7109375" customWidth="1"/>
    <col min="15114" max="15114" width="10.42578125" customWidth="1"/>
    <col min="15115" max="15115" width="0" hidden="1" customWidth="1"/>
    <col min="15116" max="15116" width="10.28515625" customWidth="1"/>
    <col min="15117" max="15117" width="11.140625" customWidth="1"/>
    <col min="15118" max="15119" width="10.5703125" customWidth="1"/>
    <col min="15120" max="15120" width="11.140625" customWidth="1"/>
    <col min="15121" max="15121" width="11.42578125" customWidth="1"/>
    <col min="15122" max="15122" width="10.42578125" customWidth="1"/>
    <col min="15123" max="15123" width="11.140625" customWidth="1"/>
    <col min="15124" max="15124" width="12.42578125" customWidth="1"/>
    <col min="15359" max="15359" width="3.5703125" customWidth="1"/>
    <col min="15360" max="15360" width="23.85546875" customWidth="1"/>
    <col min="15361" max="15361" width="11.85546875" customWidth="1"/>
    <col min="15362" max="15363" width="10.28515625" customWidth="1"/>
    <col min="15364" max="15364" width="8.5703125" customWidth="1"/>
    <col min="15365" max="15365" width="9.28515625" customWidth="1"/>
    <col min="15366" max="15366" width="10.28515625" customWidth="1"/>
    <col min="15367" max="15367" width="10.140625" customWidth="1"/>
    <col min="15368" max="15368" width="10.42578125" customWidth="1"/>
    <col min="15369" max="15369" width="10.7109375" customWidth="1"/>
    <col min="15370" max="15370" width="10.42578125" customWidth="1"/>
    <col min="15371" max="15371" width="0" hidden="1" customWidth="1"/>
    <col min="15372" max="15372" width="10.28515625" customWidth="1"/>
    <col min="15373" max="15373" width="11.140625" customWidth="1"/>
    <col min="15374" max="15375" width="10.5703125" customWidth="1"/>
    <col min="15376" max="15376" width="11.140625" customWidth="1"/>
    <col min="15377" max="15377" width="11.42578125" customWidth="1"/>
    <col min="15378" max="15378" width="10.42578125" customWidth="1"/>
    <col min="15379" max="15379" width="11.140625" customWidth="1"/>
    <col min="15380" max="15380" width="12.42578125" customWidth="1"/>
    <col min="15615" max="15615" width="3.5703125" customWidth="1"/>
    <col min="15616" max="15616" width="23.85546875" customWidth="1"/>
    <col min="15617" max="15617" width="11.85546875" customWidth="1"/>
    <col min="15618" max="15619" width="10.28515625" customWidth="1"/>
    <col min="15620" max="15620" width="8.5703125" customWidth="1"/>
    <col min="15621" max="15621" width="9.28515625" customWidth="1"/>
    <col min="15622" max="15622" width="10.28515625" customWidth="1"/>
    <col min="15623" max="15623" width="10.140625" customWidth="1"/>
    <col min="15624" max="15624" width="10.42578125" customWidth="1"/>
    <col min="15625" max="15625" width="10.7109375" customWidth="1"/>
    <col min="15626" max="15626" width="10.42578125" customWidth="1"/>
    <col min="15627" max="15627" width="0" hidden="1" customWidth="1"/>
    <col min="15628" max="15628" width="10.28515625" customWidth="1"/>
    <col min="15629" max="15629" width="11.140625" customWidth="1"/>
    <col min="15630" max="15631" width="10.5703125" customWidth="1"/>
    <col min="15632" max="15632" width="11.140625" customWidth="1"/>
    <col min="15633" max="15633" width="11.42578125" customWidth="1"/>
    <col min="15634" max="15634" width="10.42578125" customWidth="1"/>
    <col min="15635" max="15635" width="11.140625" customWidth="1"/>
    <col min="15636" max="15636" width="12.42578125" customWidth="1"/>
    <col min="15871" max="15871" width="3.5703125" customWidth="1"/>
    <col min="15872" max="15872" width="23.85546875" customWidth="1"/>
    <col min="15873" max="15873" width="11.85546875" customWidth="1"/>
    <col min="15874" max="15875" width="10.28515625" customWidth="1"/>
    <col min="15876" max="15876" width="8.5703125" customWidth="1"/>
    <col min="15877" max="15877" width="9.28515625" customWidth="1"/>
    <col min="15878" max="15878" width="10.28515625" customWidth="1"/>
    <col min="15879" max="15879" width="10.140625" customWidth="1"/>
    <col min="15880" max="15880" width="10.42578125" customWidth="1"/>
    <col min="15881" max="15881" width="10.7109375" customWidth="1"/>
    <col min="15882" max="15882" width="10.42578125" customWidth="1"/>
    <col min="15883" max="15883" width="0" hidden="1" customWidth="1"/>
    <col min="15884" max="15884" width="10.28515625" customWidth="1"/>
    <col min="15885" max="15885" width="11.140625" customWidth="1"/>
    <col min="15886" max="15887" width="10.5703125" customWidth="1"/>
    <col min="15888" max="15888" width="11.140625" customWidth="1"/>
    <col min="15889" max="15889" width="11.42578125" customWidth="1"/>
    <col min="15890" max="15890" width="10.42578125" customWidth="1"/>
    <col min="15891" max="15891" width="11.140625" customWidth="1"/>
    <col min="15892" max="15892" width="12.42578125" customWidth="1"/>
    <col min="16127" max="16127" width="3.5703125" customWidth="1"/>
    <col min="16128" max="16128" width="23.85546875" customWidth="1"/>
    <col min="16129" max="16129" width="11.85546875" customWidth="1"/>
    <col min="16130" max="16131" width="10.28515625" customWidth="1"/>
    <col min="16132" max="16132" width="8.5703125" customWidth="1"/>
    <col min="16133" max="16133" width="9.28515625" customWidth="1"/>
    <col min="16134" max="16134" width="10.28515625" customWidth="1"/>
    <col min="16135" max="16135" width="10.140625" customWidth="1"/>
    <col min="16136" max="16136" width="10.42578125" customWidth="1"/>
    <col min="16137" max="16137" width="10.7109375" customWidth="1"/>
    <col min="16138" max="16138" width="10.42578125" customWidth="1"/>
    <col min="16139" max="16139" width="0" hidden="1" customWidth="1"/>
    <col min="16140" max="16140" width="10.28515625" customWidth="1"/>
    <col min="16141" max="16141" width="11.140625" customWidth="1"/>
    <col min="16142" max="16143" width="10.5703125" customWidth="1"/>
    <col min="16144" max="16144" width="11.140625" customWidth="1"/>
    <col min="16145" max="16145" width="11.42578125" customWidth="1"/>
    <col min="16146" max="16146" width="10.42578125" customWidth="1"/>
    <col min="16147" max="16147" width="11.140625" customWidth="1"/>
    <col min="16148" max="16148" width="12.42578125" customWidth="1"/>
  </cols>
  <sheetData>
    <row r="1" spans="1:20" ht="24" x14ac:dyDescent="0.4">
      <c r="B1" s="2" t="s">
        <v>0</v>
      </c>
      <c r="C1" s="2"/>
      <c r="E1" s="3"/>
      <c r="F1" s="4"/>
      <c r="H1" s="5" t="s">
        <v>65</v>
      </c>
      <c r="I1" s="6"/>
      <c r="J1" s="6"/>
      <c r="K1" s="7"/>
      <c r="L1" s="7"/>
      <c r="M1" s="7"/>
      <c r="N1" s="7" t="s">
        <v>1</v>
      </c>
      <c r="O1" s="7" t="s">
        <v>1</v>
      </c>
      <c r="P1" s="7" t="s">
        <v>1</v>
      </c>
      <c r="Q1" s="8" t="s">
        <v>1</v>
      </c>
      <c r="T1" t="s">
        <v>1</v>
      </c>
    </row>
    <row r="2" spans="1:20" ht="15.75" thickBot="1" x14ac:dyDescent="0.3"/>
    <row r="3" spans="1:20" ht="14.25" customHeight="1" thickTop="1" thickBot="1" x14ac:dyDescent="0.3">
      <c r="A3" s="9"/>
      <c r="B3" s="127" t="s">
        <v>2</v>
      </c>
      <c r="C3" s="128"/>
      <c r="D3" s="10">
        <v>9</v>
      </c>
      <c r="E3" s="11">
        <v>7</v>
      </c>
      <c r="F3" s="11">
        <v>1</v>
      </c>
      <c r="G3" s="11">
        <v>1</v>
      </c>
      <c r="H3" s="11">
        <v>2</v>
      </c>
      <c r="I3" s="11">
        <v>3</v>
      </c>
      <c r="J3" s="11">
        <v>1</v>
      </c>
      <c r="K3" s="11" t="s">
        <v>66</v>
      </c>
      <c r="L3" s="11"/>
      <c r="M3" s="11" t="s">
        <v>3</v>
      </c>
      <c r="N3" s="11">
        <v>2</v>
      </c>
      <c r="O3" s="12">
        <v>7</v>
      </c>
      <c r="P3" s="13"/>
      <c r="Q3" s="14" t="s">
        <v>1</v>
      </c>
      <c r="R3" s="15">
        <v>1</v>
      </c>
      <c r="S3" s="13">
        <v>61</v>
      </c>
      <c r="T3" s="129"/>
    </row>
    <row r="4" spans="1:20" ht="16.5" thickTop="1" thickBot="1" x14ac:dyDescent="0.3">
      <c r="A4" s="9"/>
      <c r="B4" s="111"/>
      <c r="C4" s="112"/>
      <c r="D4" s="16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7" t="s">
        <v>14</v>
      </c>
      <c r="O4" s="18" t="s">
        <v>15</v>
      </c>
      <c r="P4" s="19"/>
      <c r="Q4" s="20" t="s">
        <v>16</v>
      </c>
      <c r="R4" s="130" t="s">
        <v>17</v>
      </c>
      <c r="S4" s="131" t="s">
        <v>18</v>
      </c>
      <c r="T4" s="129"/>
    </row>
    <row r="5" spans="1:20" ht="14.25" customHeight="1" thickTop="1" thickBot="1" x14ac:dyDescent="0.3">
      <c r="A5" s="21"/>
      <c r="B5" s="113"/>
      <c r="C5" s="114"/>
      <c r="D5" s="24">
        <v>2212</v>
      </c>
      <c r="E5" s="25">
        <v>3322</v>
      </c>
      <c r="F5" s="25">
        <v>3421</v>
      </c>
      <c r="G5" s="25">
        <v>3429</v>
      </c>
      <c r="H5" s="25">
        <v>3631</v>
      </c>
      <c r="I5" s="25">
        <v>3632</v>
      </c>
      <c r="J5" s="25">
        <v>3412</v>
      </c>
      <c r="K5" s="25">
        <v>3745</v>
      </c>
      <c r="L5" s="25">
        <v>3745</v>
      </c>
      <c r="M5" s="25">
        <v>3745</v>
      </c>
      <c r="N5" s="25">
        <v>3729</v>
      </c>
      <c r="O5" s="26"/>
      <c r="P5" s="27" t="s">
        <v>18</v>
      </c>
      <c r="Q5" s="28" t="s">
        <v>19</v>
      </c>
      <c r="R5" s="130"/>
      <c r="S5" s="131"/>
      <c r="T5" s="129"/>
    </row>
    <row r="6" spans="1:20" ht="17.45" customHeight="1" thickTop="1" thickBot="1" x14ac:dyDescent="0.3">
      <c r="A6" s="29">
        <v>1</v>
      </c>
      <c r="B6" s="132" t="s">
        <v>20</v>
      </c>
      <c r="C6" s="119"/>
      <c r="D6" s="30">
        <f t="shared" ref="D6:P6" si="0">SUM(D7+D9)</f>
        <v>867000</v>
      </c>
      <c r="E6" s="31">
        <f t="shared" si="0"/>
        <v>522500</v>
      </c>
      <c r="F6" s="31">
        <f t="shared" si="0"/>
        <v>55000</v>
      </c>
      <c r="G6" s="31">
        <f t="shared" si="0"/>
        <v>1717000</v>
      </c>
      <c r="H6" s="31">
        <f t="shared" si="0"/>
        <v>135000</v>
      </c>
      <c r="I6" s="31">
        <f t="shared" si="0"/>
        <v>390000</v>
      </c>
      <c r="J6" s="31">
        <f t="shared" si="0"/>
        <v>646000</v>
      </c>
      <c r="K6" s="31">
        <f t="shared" si="0"/>
        <v>1150000</v>
      </c>
      <c r="L6" s="31">
        <f t="shared" si="0"/>
        <v>65000</v>
      </c>
      <c r="M6" s="31">
        <f t="shared" si="0"/>
        <v>932500</v>
      </c>
      <c r="N6" s="31">
        <f t="shared" si="0"/>
        <v>203500</v>
      </c>
      <c r="O6" s="32">
        <f t="shared" si="0"/>
        <v>312500</v>
      </c>
      <c r="P6" s="33">
        <f t="shared" si="0"/>
        <v>6996000</v>
      </c>
      <c r="Q6" s="34">
        <f>Q7+Q9</f>
        <v>1097500</v>
      </c>
      <c r="R6" s="35">
        <f>SUM(R7+R9)</f>
        <v>365000</v>
      </c>
      <c r="S6" s="33">
        <f>S7+S9</f>
        <v>1462500</v>
      </c>
      <c r="T6" s="33">
        <f>P6+S6</f>
        <v>8458500</v>
      </c>
    </row>
    <row r="7" spans="1:20" ht="17.45" customHeight="1" thickBot="1" x14ac:dyDescent="0.3">
      <c r="A7" s="36">
        <v>2</v>
      </c>
      <c r="B7" s="109" t="s">
        <v>21</v>
      </c>
      <c r="C7" s="110"/>
      <c r="D7" s="37">
        <v>650000</v>
      </c>
      <c r="E7" s="38">
        <v>425000</v>
      </c>
      <c r="F7" s="38">
        <v>55000</v>
      </c>
      <c r="G7" s="38">
        <v>350000</v>
      </c>
      <c r="H7" s="38">
        <v>135000</v>
      </c>
      <c r="I7" s="38">
        <v>85000</v>
      </c>
      <c r="J7" s="38">
        <v>180000</v>
      </c>
      <c r="K7" s="38">
        <v>970000</v>
      </c>
      <c r="L7" s="38">
        <v>65000</v>
      </c>
      <c r="M7" s="38">
        <v>800000</v>
      </c>
      <c r="N7" s="38">
        <v>180000</v>
      </c>
      <c r="O7" s="39">
        <v>230000</v>
      </c>
      <c r="P7" s="33">
        <f>SUM(D7:O7)</f>
        <v>4125000</v>
      </c>
      <c r="Q7" s="40">
        <v>1050000</v>
      </c>
      <c r="R7" s="41">
        <v>365000</v>
      </c>
      <c r="S7" s="33">
        <f t="shared" ref="S7:S26" si="1">SUM(Q7:R7)</f>
        <v>1415000</v>
      </c>
      <c r="T7" s="33">
        <f t="shared" ref="T7:T14" si="2">SUM(P7+S7)</f>
        <v>5540000</v>
      </c>
    </row>
    <row r="8" spans="1:20" ht="17.45" customHeight="1" thickBot="1" x14ac:dyDescent="0.3">
      <c r="A8" s="102">
        <v>3</v>
      </c>
      <c r="B8" s="109" t="s">
        <v>22</v>
      </c>
      <c r="C8" s="110"/>
      <c r="D8" s="37">
        <v>152000</v>
      </c>
      <c r="E8" s="38">
        <v>37000</v>
      </c>
      <c r="F8" s="38"/>
      <c r="G8" s="38"/>
      <c r="H8" s="38">
        <v>47000</v>
      </c>
      <c r="I8" s="38">
        <v>4500</v>
      </c>
      <c r="J8" s="38"/>
      <c r="K8" s="38">
        <v>475000</v>
      </c>
      <c r="L8" s="38">
        <v>1500</v>
      </c>
      <c r="M8" s="38">
        <v>340000</v>
      </c>
      <c r="N8" s="38">
        <v>125000</v>
      </c>
      <c r="O8" s="39">
        <v>9000</v>
      </c>
      <c r="P8" s="33">
        <f>SUM(D8:O8)</f>
        <v>1191000</v>
      </c>
      <c r="Q8" s="40">
        <v>91000</v>
      </c>
      <c r="R8" s="41">
        <v>333000</v>
      </c>
      <c r="S8" s="33">
        <f t="shared" si="1"/>
        <v>424000</v>
      </c>
      <c r="T8" s="33">
        <f t="shared" si="2"/>
        <v>1615000</v>
      </c>
    </row>
    <row r="9" spans="1:20" ht="17.45" customHeight="1" thickBot="1" x14ac:dyDescent="0.3">
      <c r="A9" s="29">
        <v>4</v>
      </c>
      <c r="B9" s="47" t="s">
        <v>23</v>
      </c>
      <c r="C9" s="103"/>
      <c r="D9" s="37">
        <f>SUM(D10:D12)</f>
        <v>217000</v>
      </c>
      <c r="E9" s="38">
        <f t="shared" ref="E9:R9" si="3">SUM(E10:E12)</f>
        <v>97500</v>
      </c>
      <c r="F9" s="38">
        <f t="shared" si="3"/>
        <v>0</v>
      </c>
      <c r="G9" s="38">
        <f t="shared" si="3"/>
        <v>1367000</v>
      </c>
      <c r="H9" s="38">
        <f t="shared" si="3"/>
        <v>0</v>
      </c>
      <c r="I9" s="38">
        <f t="shared" si="3"/>
        <v>305000</v>
      </c>
      <c r="J9" s="38">
        <f t="shared" si="3"/>
        <v>466000</v>
      </c>
      <c r="K9" s="38">
        <f t="shared" si="3"/>
        <v>180000</v>
      </c>
      <c r="L9" s="38">
        <f t="shared" si="3"/>
        <v>0</v>
      </c>
      <c r="M9" s="38">
        <f t="shared" si="3"/>
        <v>132500</v>
      </c>
      <c r="N9" s="38">
        <f t="shared" si="3"/>
        <v>23500</v>
      </c>
      <c r="O9" s="39">
        <f t="shared" si="3"/>
        <v>82500</v>
      </c>
      <c r="P9" s="42">
        <f>SUM(P10:P12)</f>
        <v>2871000</v>
      </c>
      <c r="Q9" s="40">
        <f t="shared" si="3"/>
        <v>47500</v>
      </c>
      <c r="R9" s="41">
        <f t="shared" si="3"/>
        <v>0</v>
      </c>
      <c r="S9" s="33">
        <f t="shared" si="1"/>
        <v>47500</v>
      </c>
      <c r="T9" s="33">
        <f t="shared" si="2"/>
        <v>2918500</v>
      </c>
    </row>
    <row r="10" spans="1:20" ht="17.45" customHeight="1" thickBot="1" x14ac:dyDescent="0.3">
      <c r="A10" s="36">
        <v>5</v>
      </c>
      <c r="B10" s="47" t="s">
        <v>24</v>
      </c>
      <c r="C10" s="103"/>
      <c r="D10" s="37">
        <v>107000</v>
      </c>
      <c r="E10" s="38">
        <v>23000</v>
      </c>
      <c r="F10" s="38"/>
      <c r="G10" s="38">
        <v>755000</v>
      </c>
      <c r="H10" s="38"/>
      <c r="I10" s="38">
        <v>250000</v>
      </c>
      <c r="J10" s="38">
        <v>460000</v>
      </c>
      <c r="K10" s="38">
        <v>35000</v>
      </c>
      <c r="L10" s="38"/>
      <c r="M10" s="38">
        <v>45000</v>
      </c>
      <c r="N10" s="38">
        <v>23500</v>
      </c>
      <c r="O10" s="39">
        <v>12500</v>
      </c>
      <c r="P10" s="33">
        <f t="shared" ref="P10:P28" si="4">SUM(D10:O10)</f>
        <v>1711000</v>
      </c>
      <c r="Q10" s="40">
        <v>2000</v>
      </c>
      <c r="R10" s="41"/>
      <c r="S10" s="33">
        <f t="shared" si="1"/>
        <v>2000</v>
      </c>
      <c r="T10" s="33">
        <f t="shared" si="2"/>
        <v>1713000</v>
      </c>
    </row>
    <row r="11" spans="1:20" ht="17.45" customHeight="1" thickBot="1" x14ac:dyDescent="0.3">
      <c r="A11" s="36">
        <v>6</v>
      </c>
      <c r="B11" s="109" t="s">
        <v>25</v>
      </c>
      <c r="C11" s="110"/>
      <c r="D11" s="37">
        <v>47000</v>
      </c>
      <c r="E11" s="38">
        <v>42000</v>
      </c>
      <c r="F11" s="38"/>
      <c r="G11" s="38">
        <v>612000</v>
      </c>
      <c r="H11" s="38"/>
      <c r="I11" s="38">
        <v>55000</v>
      </c>
      <c r="J11" s="38">
        <v>6000</v>
      </c>
      <c r="K11" s="38">
        <v>89000</v>
      </c>
      <c r="L11" s="38"/>
      <c r="M11" s="38">
        <v>42000</v>
      </c>
      <c r="N11" s="38"/>
      <c r="O11" s="32">
        <v>26000</v>
      </c>
      <c r="P11" s="33">
        <f t="shared" si="4"/>
        <v>919000</v>
      </c>
      <c r="Q11" s="34">
        <v>43000</v>
      </c>
      <c r="R11" s="41"/>
      <c r="S11" s="33">
        <f t="shared" si="1"/>
        <v>43000</v>
      </c>
      <c r="T11" s="33">
        <f t="shared" si="2"/>
        <v>962000</v>
      </c>
    </row>
    <row r="12" spans="1:20" ht="17.45" customHeight="1" thickBot="1" x14ac:dyDescent="0.3">
      <c r="A12" s="29">
        <v>7</v>
      </c>
      <c r="B12" s="109" t="s">
        <v>26</v>
      </c>
      <c r="C12" s="110"/>
      <c r="D12" s="37">
        <v>63000</v>
      </c>
      <c r="E12" s="38">
        <v>32500</v>
      </c>
      <c r="F12" s="38"/>
      <c r="G12" s="38"/>
      <c r="H12" s="38"/>
      <c r="I12" s="38"/>
      <c r="J12" s="38"/>
      <c r="K12" s="38">
        <v>56000</v>
      </c>
      <c r="L12" s="38"/>
      <c r="M12" s="38">
        <v>45500</v>
      </c>
      <c r="N12" s="38"/>
      <c r="O12" s="39">
        <v>44000</v>
      </c>
      <c r="P12" s="33">
        <f t="shared" si="4"/>
        <v>241000</v>
      </c>
      <c r="Q12" s="40">
        <v>2500</v>
      </c>
      <c r="R12" s="41"/>
      <c r="S12" s="33">
        <f t="shared" si="1"/>
        <v>2500</v>
      </c>
      <c r="T12" s="33">
        <f t="shared" si="2"/>
        <v>243500</v>
      </c>
    </row>
    <row r="13" spans="1:20" ht="17.45" customHeight="1" thickBot="1" x14ac:dyDescent="0.3">
      <c r="A13" s="36">
        <v>8</v>
      </c>
      <c r="B13" s="107" t="s">
        <v>27</v>
      </c>
      <c r="C13" s="108"/>
      <c r="D13" s="37">
        <v>500000</v>
      </c>
      <c r="E13" s="38">
        <v>400000</v>
      </c>
      <c r="F13" s="38">
        <v>60000</v>
      </c>
      <c r="G13" s="38">
        <v>350000</v>
      </c>
      <c r="H13" s="38">
        <v>90000</v>
      </c>
      <c r="I13" s="38">
        <v>80000</v>
      </c>
      <c r="J13" s="38">
        <v>200000</v>
      </c>
      <c r="K13" s="38">
        <v>505000</v>
      </c>
      <c r="L13" s="38">
        <v>105000</v>
      </c>
      <c r="M13" s="38">
        <v>470000</v>
      </c>
      <c r="N13" s="38">
        <v>61000</v>
      </c>
      <c r="O13" s="38">
        <v>220000</v>
      </c>
      <c r="P13" s="33">
        <f t="shared" si="4"/>
        <v>3041000</v>
      </c>
      <c r="Q13" s="40">
        <v>1150000</v>
      </c>
      <c r="R13" s="41">
        <v>-300000</v>
      </c>
      <c r="S13" s="33">
        <f t="shared" si="1"/>
        <v>850000</v>
      </c>
      <c r="T13" s="33">
        <f t="shared" si="2"/>
        <v>3891000</v>
      </c>
    </row>
    <row r="14" spans="1:20" ht="17.45" customHeight="1" thickBot="1" x14ac:dyDescent="0.3">
      <c r="A14" s="36">
        <v>9</v>
      </c>
      <c r="B14" s="109" t="s">
        <v>28</v>
      </c>
      <c r="C14" s="110"/>
      <c r="D14" s="37">
        <v>77000</v>
      </c>
      <c r="E14" s="38">
        <v>54000</v>
      </c>
      <c r="F14" s="38">
        <v>55000</v>
      </c>
      <c r="G14" s="38">
        <v>160000</v>
      </c>
      <c r="H14" s="38">
        <v>22000</v>
      </c>
      <c r="I14" s="38"/>
      <c r="J14" s="38">
        <v>6500</v>
      </c>
      <c r="K14" s="38">
        <v>130000</v>
      </c>
      <c r="L14" s="38">
        <v>12500</v>
      </c>
      <c r="M14" s="38">
        <v>212500</v>
      </c>
      <c r="N14" s="38">
        <v>6000</v>
      </c>
      <c r="O14" s="39">
        <v>17000</v>
      </c>
      <c r="P14" s="33">
        <f t="shared" si="4"/>
        <v>752500</v>
      </c>
      <c r="Q14" s="40"/>
      <c r="R14" s="41">
        <v>44000</v>
      </c>
      <c r="S14" s="33">
        <f t="shared" si="1"/>
        <v>44000</v>
      </c>
      <c r="T14" s="33">
        <f t="shared" si="2"/>
        <v>796500</v>
      </c>
    </row>
    <row r="15" spans="1:20" ht="17.45" customHeight="1" thickBot="1" x14ac:dyDescent="0.3">
      <c r="A15" s="29">
        <v>10</v>
      </c>
      <c r="B15" s="115" t="s">
        <v>29</v>
      </c>
      <c r="C15" s="116"/>
      <c r="D15" s="43">
        <f>SUM(D16:D20)</f>
        <v>4327000</v>
      </c>
      <c r="E15" s="38">
        <f>SUM(E16:E20)</f>
        <v>1511000</v>
      </c>
      <c r="F15" s="38">
        <f t="shared" ref="F15:N15" si="5">SUM(F16:F20)</f>
        <v>236500</v>
      </c>
      <c r="G15" s="38">
        <f t="shared" si="5"/>
        <v>1511700</v>
      </c>
      <c r="H15" s="38">
        <f t="shared" si="5"/>
        <v>1246000</v>
      </c>
      <c r="I15" s="38">
        <f t="shared" si="5"/>
        <v>1335500</v>
      </c>
      <c r="J15" s="38">
        <f t="shared" si="5"/>
        <v>259500</v>
      </c>
      <c r="K15" s="38">
        <f t="shared" si="5"/>
        <v>5287000</v>
      </c>
      <c r="L15" s="38">
        <f t="shared" si="5"/>
        <v>253400</v>
      </c>
      <c r="M15" s="38">
        <f t="shared" si="5"/>
        <v>4979000</v>
      </c>
      <c r="N15" s="38">
        <f t="shared" si="5"/>
        <v>1260000</v>
      </c>
      <c r="O15" s="39">
        <f>SUM(O16:O20)</f>
        <v>5534000</v>
      </c>
      <c r="P15" s="33">
        <f t="shared" si="4"/>
        <v>27740600</v>
      </c>
      <c r="Q15" s="40">
        <f>SUM(Q16:Q20)</f>
        <v>1433000</v>
      </c>
      <c r="R15" s="41">
        <f>SUM(R16:R20)</f>
        <v>544100</v>
      </c>
      <c r="S15" s="33">
        <f t="shared" si="1"/>
        <v>1977100</v>
      </c>
      <c r="T15" s="33">
        <f>SUM(P15+S15)</f>
        <v>29717700</v>
      </c>
    </row>
    <row r="16" spans="1:20" ht="17.25" customHeight="1" thickBot="1" x14ac:dyDescent="0.3">
      <c r="A16" s="36">
        <v>11</v>
      </c>
      <c r="B16" s="47" t="s">
        <v>30</v>
      </c>
      <c r="C16" s="103"/>
      <c r="D16" s="37">
        <v>3100000</v>
      </c>
      <c r="E16" s="38">
        <v>1050000</v>
      </c>
      <c r="F16" s="38">
        <v>150000</v>
      </c>
      <c r="G16" s="38">
        <v>1100000</v>
      </c>
      <c r="H16" s="38">
        <v>900000</v>
      </c>
      <c r="I16" s="38">
        <v>950000</v>
      </c>
      <c r="J16" s="38">
        <v>180000</v>
      </c>
      <c r="K16" s="38">
        <v>3750000</v>
      </c>
      <c r="L16" s="38">
        <v>185000</v>
      </c>
      <c r="M16" s="38">
        <v>3540000</v>
      </c>
      <c r="N16" s="38">
        <v>900000</v>
      </c>
      <c r="O16" s="39">
        <v>4000000</v>
      </c>
      <c r="P16" s="33">
        <f t="shared" si="4"/>
        <v>19805000</v>
      </c>
      <c r="Q16" s="40">
        <v>1050000</v>
      </c>
      <c r="R16" s="41">
        <v>380000</v>
      </c>
      <c r="S16" s="33">
        <f t="shared" si="1"/>
        <v>1430000</v>
      </c>
      <c r="T16" s="33">
        <f>SUM(P16+S16)</f>
        <v>21235000</v>
      </c>
    </row>
    <row r="17" spans="1:22" ht="17.25" customHeight="1" thickBot="1" x14ac:dyDescent="0.3">
      <c r="A17" s="36">
        <v>12</v>
      </c>
      <c r="B17" s="109" t="s">
        <v>31</v>
      </c>
      <c r="C17" s="110"/>
      <c r="D17" s="37">
        <v>1048000</v>
      </c>
      <c r="E17" s="38">
        <v>355000</v>
      </c>
      <c r="F17" s="38">
        <v>51000</v>
      </c>
      <c r="G17" s="38">
        <v>372000</v>
      </c>
      <c r="H17" s="38">
        <v>304500</v>
      </c>
      <c r="I17" s="38">
        <v>322000</v>
      </c>
      <c r="J17" s="38">
        <v>61000</v>
      </c>
      <c r="K17" s="38">
        <v>1270000</v>
      </c>
      <c r="L17" s="38">
        <v>63000</v>
      </c>
      <c r="M17" s="38">
        <v>1197000</v>
      </c>
      <c r="N17" s="38">
        <v>305000</v>
      </c>
      <c r="O17" s="39">
        <v>1352000</v>
      </c>
      <c r="P17" s="33">
        <f t="shared" si="4"/>
        <v>6700500</v>
      </c>
      <c r="Q17" s="40">
        <v>355000</v>
      </c>
      <c r="R17" s="41">
        <v>129000</v>
      </c>
      <c r="S17" s="33">
        <f t="shared" si="1"/>
        <v>484000</v>
      </c>
      <c r="T17" s="33">
        <f>SUM(P17+S17)</f>
        <v>7184500</v>
      </c>
    </row>
    <row r="18" spans="1:22" ht="18" customHeight="1" thickBot="1" x14ac:dyDescent="0.3">
      <c r="A18" s="36">
        <v>13</v>
      </c>
      <c r="B18" s="109" t="s">
        <v>32</v>
      </c>
      <c r="C18" s="110"/>
      <c r="D18" s="37">
        <v>40000</v>
      </c>
      <c r="E18" s="38">
        <v>13000</v>
      </c>
      <c r="F18" s="38">
        <v>2500</v>
      </c>
      <c r="G18" s="38">
        <v>2200</v>
      </c>
      <c r="H18" s="38">
        <v>6500</v>
      </c>
      <c r="I18" s="38">
        <v>8500</v>
      </c>
      <c r="J18" s="38">
        <v>9500</v>
      </c>
      <c r="K18" s="38">
        <v>40000</v>
      </c>
      <c r="L18" s="38">
        <v>1700</v>
      </c>
      <c r="M18" s="38">
        <v>36000</v>
      </c>
      <c r="N18" s="38">
        <v>15000</v>
      </c>
      <c r="O18" s="39">
        <v>42000</v>
      </c>
      <c r="P18" s="33">
        <f t="shared" si="4"/>
        <v>216900</v>
      </c>
      <c r="Q18" s="40">
        <v>7000</v>
      </c>
      <c r="R18" s="41">
        <v>5500</v>
      </c>
      <c r="S18" s="33">
        <f t="shared" si="1"/>
        <v>12500</v>
      </c>
      <c r="T18" s="33">
        <f>SUM(P18+S18)</f>
        <v>229400</v>
      </c>
    </row>
    <row r="19" spans="1:22" ht="17.45" customHeight="1" thickBot="1" x14ac:dyDescent="0.3">
      <c r="A19" s="36">
        <v>14</v>
      </c>
      <c r="B19" s="109" t="s">
        <v>33</v>
      </c>
      <c r="C19" s="110"/>
      <c r="D19" s="37">
        <v>62000</v>
      </c>
      <c r="E19" s="38">
        <v>21000</v>
      </c>
      <c r="F19" s="38">
        <v>3000</v>
      </c>
      <c r="G19" s="38">
        <v>22000</v>
      </c>
      <c r="H19" s="38">
        <v>18000</v>
      </c>
      <c r="I19" s="38">
        <v>19000</v>
      </c>
      <c r="J19" s="38">
        <v>4000</v>
      </c>
      <c r="K19" s="38">
        <v>75000</v>
      </c>
      <c r="L19" s="38">
        <v>3700</v>
      </c>
      <c r="M19" s="38">
        <v>71000</v>
      </c>
      <c r="N19" s="38">
        <v>18000</v>
      </c>
      <c r="O19" s="39">
        <v>80000</v>
      </c>
      <c r="P19" s="33">
        <f t="shared" si="4"/>
        <v>396700</v>
      </c>
      <c r="Q19" s="40">
        <v>21000</v>
      </c>
      <c r="R19" s="41">
        <v>7600</v>
      </c>
      <c r="S19" s="33">
        <f t="shared" si="1"/>
        <v>28600</v>
      </c>
      <c r="T19" s="33">
        <f>SUM(P19+S19)</f>
        <v>425300</v>
      </c>
      <c r="U19" t="s">
        <v>1</v>
      </c>
    </row>
    <row r="20" spans="1:22" ht="17.45" customHeight="1" thickBot="1" x14ac:dyDescent="0.3">
      <c r="A20" s="36">
        <v>15</v>
      </c>
      <c r="B20" s="109" t="s">
        <v>34</v>
      </c>
      <c r="C20" s="110"/>
      <c r="D20" s="37">
        <v>77000</v>
      </c>
      <c r="E20" s="38">
        <v>72000</v>
      </c>
      <c r="F20" s="38">
        <v>30000</v>
      </c>
      <c r="G20" s="38">
        <v>15500</v>
      </c>
      <c r="H20" s="38">
        <v>17000</v>
      </c>
      <c r="I20" s="38">
        <v>36000</v>
      </c>
      <c r="J20" s="38">
        <v>5000</v>
      </c>
      <c r="K20" s="38">
        <v>152000</v>
      </c>
      <c r="L20" s="38"/>
      <c r="M20" s="38">
        <v>135000</v>
      </c>
      <c r="N20" s="38">
        <v>22000</v>
      </c>
      <c r="O20" s="39">
        <v>60000</v>
      </c>
      <c r="P20" s="33">
        <f t="shared" si="4"/>
        <v>621500</v>
      </c>
      <c r="Q20" s="40"/>
      <c r="R20" s="40">
        <v>22000</v>
      </c>
      <c r="S20" s="33">
        <f t="shared" si="1"/>
        <v>22000</v>
      </c>
      <c r="T20" s="33">
        <f>P20+S20</f>
        <v>643500</v>
      </c>
    </row>
    <row r="21" spans="1:22" ht="17.45" customHeight="1" thickBot="1" x14ac:dyDescent="0.3">
      <c r="A21" s="36">
        <v>16</v>
      </c>
      <c r="B21" s="107" t="s">
        <v>35</v>
      </c>
      <c r="C21" s="110"/>
      <c r="D21" s="37">
        <v>2500</v>
      </c>
      <c r="E21" s="38"/>
      <c r="F21" s="38"/>
      <c r="G21" s="38"/>
      <c r="H21" s="38">
        <v>5000</v>
      </c>
      <c r="I21" s="38"/>
      <c r="J21" s="38"/>
      <c r="K21" s="38"/>
      <c r="L21" s="38"/>
      <c r="M21" s="44">
        <v>5000</v>
      </c>
      <c r="N21" s="44">
        <v>8000</v>
      </c>
      <c r="O21" s="45"/>
      <c r="P21" s="33">
        <f t="shared" si="4"/>
        <v>20500</v>
      </c>
      <c r="Q21" s="40">
        <v>45500</v>
      </c>
      <c r="R21" s="41">
        <v>30500</v>
      </c>
      <c r="S21" s="33">
        <f t="shared" si="1"/>
        <v>76000</v>
      </c>
      <c r="T21" s="33">
        <f t="shared" ref="T21:T27" si="6">SUM(P21+S21)</f>
        <v>96500</v>
      </c>
    </row>
    <row r="22" spans="1:22" ht="17.45" customHeight="1" thickBot="1" x14ac:dyDescent="0.3">
      <c r="A22" s="36">
        <v>17</v>
      </c>
      <c r="B22" s="109" t="s">
        <v>36</v>
      </c>
      <c r="C22" s="110"/>
      <c r="D22" s="37"/>
      <c r="E22" s="38"/>
      <c r="F22" s="38"/>
      <c r="G22" s="38"/>
      <c r="H22" s="38">
        <v>5000</v>
      </c>
      <c r="I22" s="38"/>
      <c r="J22" s="38"/>
      <c r="K22" s="38"/>
      <c r="L22" s="38"/>
      <c r="M22" s="38">
        <v>5000</v>
      </c>
      <c r="N22" s="38">
        <v>8000</v>
      </c>
      <c r="O22" s="39"/>
      <c r="P22" s="33">
        <f t="shared" si="4"/>
        <v>18000</v>
      </c>
      <c r="Q22" s="40">
        <v>45500</v>
      </c>
      <c r="R22" s="41">
        <v>30500</v>
      </c>
      <c r="S22" s="33">
        <f t="shared" si="1"/>
        <v>76000</v>
      </c>
      <c r="T22" s="33">
        <f t="shared" si="6"/>
        <v>94000</v>
      </c>
    </row>
    <row r="23" spans="1:22" ht="17.45" customHeight="1" thickBot="1" x14ac:dyDescent="0.3">
      <c r="A23" s="36">
        <v>18</v>
      </c>
      <c r="B23" s="107" t="s">
        <v>37</v>
      </c>
      <c r="C23" s="110"/>
      <c r="D23" s="37">
        <v>62000</v>
      </c>
      <c r="E23" s="38">
        <v>10000</v>
      </c>
      <c r="F23" s="38"/>
      <c r="G23" s="38">
        <v>30000</v>
      </c>
      <c r="H23" s="38">
        <v>9000</v>
      </c>
      <c r="I23" s="38">
        <v>40000</v>
      </c>
      <c r="J23" s="38"/>
      <c r="K23" s="38">
        <v>35000</v>
      </c>
      <c r="L23" s="38"/>
      <c r="M23" s="38">
        <v>30000</v>
      </c>
      <c r="N23" s="38">
        <v>10000</v>
      </c>
      <c r="O23" s="39">
        <v>5000</v>
      </c>
      <c r="P23" s="33">
        <f t="shared" si="4"/>
        <v>231000</v>
      </c>
      <c r="Q23" s="40">
        <v>11000</v>
      </c>
      <c r="R23" s="41">
        <v>32000</v>
      </c>
      <c r="S23" s="33">
        <f t="shared" si="1"/>
        <v>43000</v>
      </c>
      <c r="T23" s="33">
        <f t="shared" si="6"/>
        <v>274000</v>
      </c>
    </row>
    <row r="24" spans="1:22" ht="17.45" customHeight="1" thickBot="1" x14ac:dyDescent="0.3">
      <c r="A24" s="36">
        <v>19</v>
      </c>
      <c r="B24" s="104" t="s">
        <v>38</v>
      </c>
      <c r="C24" s="103"/>
      <c r="D24" s="37">
        <v>300000</v>
      </c>
      <c r="E24" s="38">
        <v>30000</v>
      </c>
      <c r="F24" s="38">
        <v>10000</v>
      </c>
      <c r="G24" s="38">
        <v>1500000</v>
      </c>
      <c r="H24" s="38">
        <v>180000</v>
      </c>
      <c r="I24" s="38">
        <v>150000</v>
      </c>
      <c r="J24" s="38">
        <v>320000</v>
      </c>
      <c r="K24" s="38">
        <v>300000</v>
      </c>
      <c r="L24" s="38"/>
      <c r="M24" s="38">
        <v>600000</v>
      </c>
      <c r="N24" s="38">
        <v>190000</v>
      </c>
      <c r="O24" s="39">
        <v>25000</v>
      </c>
      <c r="P24" s="33">
        <f t="shared" si="4"/>
        <v>3605000</v>
      </c>
      <c r="Q24" s="40"/>
      <c r="R24" s="41">
        <v>142000</v>
      </c>
      <c r="S24" s="33">
        <f t="shared" si="1"/>
        <v>142000</v>
      </c>
      <c r="T24" s="33">
        <f t="shared" si="6"/>
        <v>3747000</v>
      </c>
    </row>
    <row r="25" spans="1:22" ht="17.45" customHeight="1" thickBot="1" x14ac:dyDescent="0.3">
      <c r="A25" s="36">
        <v>20</v>
      </c>
      <c r="B25" s="47" t="s">
        <v>39</v>
      </c>
      <c r="C25" s="103"/>
      <c r="D25" s="37">
        <v>285300</v>
      </c>
      <c r="E25" s="38">
        <v>27000</v>
      </c>
      <c r="F25" s="38">
        <v>7500</v>
      </c>
      <c r="G25" s="38">
        <v>1353000</v>
      </c>
      <c r="H25" s="38">
        <v>159000</v>
      </c>
      <c r="I25" s="38">
        <v>82300</v>
      </c>
      <c r="J25" s="38">
        <v>299000</v>
      </c>
      <c r="K25" s="38">
        <v>230000</v>
      </c>
      <c r="L25" s="38"/>
      <c r="M25" s="38">
        <v>542000</v>
      </c>
      <c r="N25" s="38">
        <v>172000</v>
      </c>
      <c r="O25" s="39"/>
      <c r="P25" s="33">
        <f t="shared" si="4"/>
        <v>3157100</v>
      </c>
      <c r="Q25" s="40"/>
      <c r="R25" s="41">
        <v>142000</v>
      </c>
      <c r="S25" s="33">
        <f t="shared" si="1"/>
        <v>142000</v>
      </c>
      <c r="T25" s="33">
        <f t="shared" si="6"/>
        <v>3299100</v>
      </c>
    </row>
    <row r="26" spans="1:22" ht="17.45" customHeight="1" thickBot="1" x14ac:dyDescent="0.3">
      <c r="A26" s="36">
        <v>21</v>
      </c>
      <c r="B26" s="47" t="s">
        <v>40</v>
      </c>
      <c r="C26" s="103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3">
        <f t="shared" si="4"/>
        <v>0</v>
      </c>
      <c r="Q26" s="40"/>
      <c r="R26" s="41"/>
      <c r="S26" s="33">
        <f t="shared" si="1"/>
        <v>0</v>
      </c>
      <c r="T26" s="33">
        <f t="shared" si="6"/>
        <v>0</v>
      </c>
    </row>
    <row r="27" spans="1:22" ht="17.45" customHeight="1" thickBot="1" x14ac:dyDescent="0.3">
      <c r="A27" s="36">
        <v>22</v>
      </c>
      <c r="B27" s="47" t="s">
        <v>41</v>
      </c>
      <c r="C27" s="48">
        <f>O28/(T28-O28)</f>
        <v>0.15207716984050168</v>
      </c>
      <c r="D27" s="37">
        <f t="shared" ref="D27:N27" si="7">$C$27*D28</f>
        <v>921359.53347867948</v>
      </c>
      <c r="E27" s="38">
        <f t="shared" si="7"/>
        <v>376162.8796004809</v>
      </c>
      <c r="F27" s="38">
        <f t="shared" si="7"/>
        <v>54975.896897341358</v>
      </c>
      <c r="G27" s="38">
        <f t="shared" si="7"/>
        <v>776916.63756417099</v>
      </c>
      <c r="H27" s="38">
        <f t="shared" si="7"/>
        <v>253208.4877844353</v>
      </c>
      <c r="I27" s="38">
        <f t="shared" si="7"/>
        <v>303469.99241672113</v>
      </c>
      <c r="J27" s="38">
        <f t="shared" si="7"/>
        <v>216786.00560763513</v>
      </c>
      <c r="K27" s="38">
        <f t="shared" si="7"/>
        <v>1106665.5649293307</v>
      </c>
      <c r="L27" s="38">
        <f t="shared" si="7"/>
        <v>64389.47371046841</v>
      </c>
      <c r="M27" s="38">
        <f t="shared" si="7"/>
        <v>1067049.4621858799</v>
      </c>
      <c r="N27" s="38">
        <f t="shared" si="7"/>
        <v>263473.69674866914</v>
      </c>
      <c r="O27" s="38">
        <v>-6096500</v>
      </c>
      <c r="P27" s="33">
        <f t="shared" si="4"/>
        <v>-692042.36907618679</v>
      </c>
      <c r="Q27" s="40">
        <f>C27*Q28</f>
        <v>568312.38369395479</v>
      </c>
      <c r="R27" s="40">
        <f>C27*R28</f>
        <v>123729.98538223216</v>
      </c>
      <c r="S27" s="33">
        <f>SUM(Q27:R27)</f>
        <v>692042.36907618691</v>
      </c>
      <c r="T27" s="49">
        <f t="shared" si="6"/>
        <v>1.1641532182693481E-10</v>
      </c>
      <c r="V27" s="46"/>
    </row>
    <row r="28" spans="1:22" ht="17.45" customHeight="1" thickBot="1" x14ac:dyDescent="0.3">
      <c r="A28" s="50">
        <v>23</v>
      </c>
      <c r="B28" s="125" t="s">
        <v>42</v>
      </c>
      <c r="C28" s="126"/>
      <c r="D28" s="51">
        <v>6058500</v>
      </c>
      <c r="E28" s="52">
        <v>2473500</v>
      </c>
      <c r="F28" s="52">
        <v>361500</v>
      </c>
      <c r="G28" s="52">
        <v>5108700</v>
      </c>
      <c r="H28" s="52">
        <v>1665000</v>
      </c>
      <c r="I28" s="52">
        <v>1995500</v>
      </c>
      <c r="J28" s="52">
        <v>1425500</v>
      </c>
      <c r="K28" s="52">
        <v>7277000</v>
      </c>
      <c r="L28" s="52">
        <v>423400</v>
      </c>
      <c r="M28" s="52">
        <v>7016500</v>
      </c>
      <c r="N28" s="52">
        <v>1732500</v>
      </c>
      <c r="O28" s="53">
        <v>6096500</v>
      </c>
      <c r="P28" s="54">
        <f t="shared" si="4"/>
        <v>41634100</v>
      </c>
      <c r="Q28" s="55">
        <v>3737000</v>
      </c>
      <c r="R28" s="56">
        <v>813600</v>
      </c>
      <c r="S28" s="54">
        <f>SUM(Q28:R28)</f>
        <v>4550600</v>
      </c>
      <c r="T28" s="54">
        <f>P28+S28</f>
        <v>46184700</v>
      </c>
    </row>
    <row r="29" spans="1:22" ht="17.45" customHeight="1" thickTop="1" thickBot="1" x14ac:dyDescent="0.3">
      <c r="A29" s="61">
        <v>24</v>
      </c>
      <c r="B29" s="123" t="s">
        <v>61</v>
      </c>
      <c r="C29" s="124"/>
      <c r="D29" s="57">
        <f>SUM(D7+D9+D13+D15+D21+D23+D24+D26+D27)</f>
        <v>6979859.5334786791</v>
      </c>
      <c r="E29" s="58">
        <f t="shared" ref="E29:T29" si="8">SUM(E7+E9+E13+E15+E21+E23+E24+E26+E27)</f>
        <v>2849662.8796004811</v>
      </c>
      <c r="F29" s="58">
        <f t="shared" si="8"/>
        <v>416475.89689734136</v>
      </c>
      <c r="G29" s="58">
        <f t="shared" si="8"/>
        <v>5885616.6375641711</v>
      </c>
      <c r="H29" s="58">
        <f t="shared" si="8"/>
        <v>1918208.4877844353</v>
      </c>
      <c r="I29" s="58">
        <f t="shared" si="8"/>
        <v>2298969.9924167213</v>
      </c>
      <c r="J29" s="58">
        <f t="shared" si="8"/>
        <v>1642286.0056076352</v>
      </c>
      <c r="K29" s="58">
        <f>SUM(K7+K9+K13+K15+K21+K23+K24+K26+K27)</f>
        <v>8383665.5649293307</v>
      </c>
      <c r="L29" s="58">
        <f t="shared" si="8"/>
        <v>487789.47371046839</v>
      </c>
      <c r="M29" s="58">
        <f t="shared" si="8"/>
        <v>8083549.4621858802</v>
      </c>
      <c r="N29" s="58">
        <f t="shared" si="8"/>
        <v>1995973.6967486693</v>
      </c>
      <c r="O29" s="59">
        <f>SUM(O7+O9+O13+O15+O21+O23+O24+O26+O27)</f>
        <v>0</v>
      </c>
      <c r="P29" s="57">
        <f>SUM(P7+P9+P13+P15+P21+P23+P24+P26+P27)</f>
        <v>40942057.630923815</v>
      </c>
      <c r="Q29" s="57">
        <f>SUM(Q7+Q9+Q13+Q15+Q21+Q23+Q24+Q26+Q27)</f>
        <v>4305312.3836939549</v>
      </c>
      <c r="R29" s="59">
        <f>SUM(R7+R9+R13+R15+R21+R23+R24+R26+R27)</f>
        <v>937329.98538223212</v>
      </c>
      <c r="S29" s="57">
        <f t="shared" si="8"/>
        <v>5242642.3690761868</v>
      </c>
      <c r="T29" s="60">
        <f t="shared" si="8"/>
        <v>46184700</v>
      </c>
    </row>
    <row r="30" spans="1:22" ht="17.45" customHeight="1" thickTop="1" thickBot="1" x14ac:dyDescent="0.3">
      <c r="A30" s="61">
        <v>25</v>
      </c>
      <c r="B30" s="64"/>
      <c r="C30" s="65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33"/>
      <c r="Q30" s="34"/>
      <c r="R30" s="35"/>
      <c r="S30" s="33"/>
      <c r="T30" s="66"/>
    </row>
    <row r="31" spans="1:22" ht="17.45" customHeight="1" thickTop="1" thickBot="1" x14ac:dyDescent="0.3">
      <c r="A31" s="29">
        <v>26</v>
      </c>
      <c r="B31" s="118" t="s">
        <v>43</v>
      </c>
      <c r="C31" s="119"/>
      <c r="D31" s="67"/>
      <c r="E31" s="68"/>
      <c r="F31" s="68"/>
      <c r="G31" s="68">
        <v>2350000</v>
      </c>
      <c r="H31" s="68">
        <v>65000</v>
      </c>
      <c r="I31" s="68">
        <v>840000</v>
      </c>
      <c r="J31" s="68">
        <v>53500</v>
      </c>
      <c r="K31" s="68">
        <v>115000</v>
      </c>
      <c r="L31" s="68"/>
      <c r="M31" s="68">
        <v>180000</v>
      </c>
      <c r="N31" s="68">
        <v>15000</v>
      </c>
      <c r="O31" s="69"/>
      <c r="P31" s="70">
        <f t="shared" ref="P31:P41" si="9">SUM(D31:O31)</f>
        <v>3618500</v>
      </c>
      <c r="Q31" s="71">
        <v>5250000</v>
      </c>
      <c r="R31" s="72">
        <v>820000</v>
      </c>
      <c r="S31" s="70">
        <f t="shared" ref="S31:S41" si="10">SUM(Q31:R31)</f>
        <v>6070000</v>
      </c>
      <c r="T31" s="33">
        <f t="shared" ref="T31:T39" si="11">SUM(P31+S31)</f>
        <v>9688500</v>
      </c>
    </row>
    <row r="32" spans="1:22" ht="17.45" customHeight="1" thickBot="1" x14ac:dyDescent="0.3">
      <c r="A32" s="36">
        <v>27</v>
      </c>
      <c r="B32" s="122" t="s">
        <v>44</v>
      </c>
      <c r="C32" s="110"/>
      <c r="D32" s="37"/>
      <c r="E32" s="38"/>
      <c r="F32" s="38"/>
      <c r="G32" s="38">
        <v>60000</v>
      </c>
      <c r="H32" s="38"/>
      <c r="I32" s="38"/>
      <c r="J32" s="38"/>
      <c r="K32" s="38">
        <v>113000</v>
      </c>
      <c r="L32" s="38"/>
      <c r="M32" s="38"/>
      <c r="N32" s="38"/>
      <c r="O32" s="39"/>
      <c r="P32" s="42">
        <f t="shared" si="9"/>
        <v>173000</v>
      </c>
      <c r="Q32" s="40"/>
      <c r="R32" s="41"/>
      <c r="S32" s="33">
        <f t="shared" si="10"/>
        <v>0</v>
      </c>
      <c r="T32" s="33">
        <f t="shared" si="11"/>
        <v>173000</v>
      </c>
    </row>
    <row r="33" spans="1:20" ht="17.45" customHeight="1" thickBot="1" x14ac:dyDescent="0.3">
      <c r="A33" s="36">
        <v>28</v>
      </c>
      <c r="B33" s="122" t="s">
        <v>45</v>
      </c>
      <c r="C33" s="110"/>
      <c r="D33" s="37">
        <v>200000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42">
        <f t="shared" si="9"/>
        <v>200000</v>
      </c>
      <c r="Q33" s="40"/>
      <c r="R33" s="41"/>
      <c r="S33" s="33">
        <f t="shared" si="10"/>
        <v>0</v>
      </c>
      <c r="T33" s="33">
        <f t="shared" si="11"/>
        <v>200000</v>
      </c>
    </row>
    <row r="34" spans="1:20" ht="17.45" customHeight="1" thickBot="1" x14ac:dyDescent="0.3">
      <c r="A34" s="36">
        <v>29</v>
      </c>
      <c r="B34" s="122" t="s">
        <v>46</v>
      </c>
      <c r="C34" s="110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42">
        <f t="shared" si="9"/>
        <v>0</v>
      </c>
      <c r="Q34" s="40"/>
      <c r="R34" s="41"/>
      <c r="S34" s="33">
        <f t="shared" si="10"/>
        <v>0</v>
      </c>
      <c r="T34" s="33">
        <f t="shared" si="11"/>
        <v>0</v>
      </c>
    </row>
    <row r="35" spans="1:20" ht="17.45" customHeight="1" thickBot="1" x14ac:dyDescent="0.3">
      <c r="A35" s="36">
        <v>30</v>
      </c>
      <c r="B35" s="122" t="s">
        <v>47</v>
      </c>
      <c r="C35" s="110"/>
      <c r="D35" s="73">
        <v>6094560</v>
      </c>
      <c r="E35" s="74">
        <v>2722663</v>
      </c>
      <c r="F35" s="74">
        <v>408976</v>
      </c>
      <c r="G35" s="74">
        <v>1669259</v>
      </c>
      <c r="H35" s="74">
        <v>1694208</v>
      </c>
      <c r="I35" s="74">
        <v>1376670</v>
      </c>
      <c r="J35" s="74">
        <v>1289786</v>
      </c>
      <c r="K35" s="74">
        <v>7925666</v>
      </c>
      <c r="L35" s="74">
        <v>487789</v>
      </c>
      <c r="M35" s="74">
        <v>7001549</v>
      </c>
      <c r="N35" s="74">
        <v>1807974</v>
      </c>
      <c r="O35" s="75"/>
      <c r="P35" s="76">
        <f t="shared" si="9"/>
        <v>32479100</v>
      </c>
      <c r="Q35" s="77"/>
      <c r="R35" s="78"/>
      <c r="S35" s="76">
        <f t="shared" si="10"/>
        <v>0</v>
      </c>
      <c r="T35" s="79">
        <f t="shared" si="11"/>
        <v>32479100</v>
      </c>
    </row>
    <row r="36" spans="1:20" ht="17.45" customHeight="1" thickBot="1" x14ac:dyDescent="0.3">
      <c r="A36" s="36">
        <v>31</v>
      </c>
      <c r="B36" s="122" t="s">
        <v>48</v>
      </c>
      <c r="C36" s="110"/>
      <c r="D36" s="73">
        <v>285300</v>
      </c>
      <c r="E36" s="74">
        <v>27000</v>
      </c>
      <c r="F36" s="74">
        <v>7500</v>
      </c>
      <c r="G36" s="74">
        <v>1353000</v>
      </c>
      <c r="H36" s="74">
        <v>159000</v>
      </c>
      <c r="I36" s="74">
        <v>82300</v>
      </c>
      <c r="J36" s="74">
        <v>299000</v>
      </c>
      <c r="K36" s="74">
        <v>178000</v>
      </c>
      <c r="L36" s="74"/>
      <c r="M36" s="74">
        <v>426000</v>
      </c>
      <c r="N36" s="74">
        <v>79000</v>
      </c>
      <c r="O36" s="75"/>
      <c r="P36" s="76">
        <f t="shared" si="9"/>
        <v>2896100</v>
      </c>
      <c r="Q36" s="77"/>
      <c r="R36" s="78"/>
      <c r="S36" s="76">
        <f t="shared" si="10"/>
        <v>0</v>
      </c>
      <c r="T36" s="79">
        <f t="shared" si="11"/>
        <v>2896100</v>
      </c>
    </row>
    <row r="37" spans="1:20" ht="17.45" customHeight="1" thickBot="1" x14ac:dyDescent="0.3">
      <c r="A37" s="36">
        <v>32</v>
      </c>
      <c r="B37" s="122" t="s">
        <v>49</v>
      </c>
      <c r="C37" s="110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  <c r="P37" s="76">
        <f t="shared" si="9"/>
        <v>0</v>
      </c>
      <c r="Q37" s="77"/>
      <c r="R37" s="78"/>
      <c r="S37" s="76">
        <f t="shared" si="10"/>
        <v>0</v>
      </c>
      <c r="T37" s="79">
        <f t="shared" si="11"/>
        <v>0</v>
      </c>
    </row>
    <row r="38" spans="1:20" ht="17.45" customHeight="1" thickBot="1" x14ac:dyDescent="0.3">
      <c r="A38" s="36">
        <v>33</v>
      </c>
      <c r="B38" s="122" t="s">
        <v>50</v>
      </c>
      <c r="C38" s="110"/>
      <c r="D38" s="37"/>
      <c r="E38" s="38"/>
      <c r="F38" s="38"/>
      <c r="G38" s="38"/>
      <c r="H38" s="38"/>
      <c r="I38" s="38"/>
      <c r="J38" s="38"/>
      <c r="K38" s="38"/>
      <c r="L38" s="38"/>
      <c r="M38" s="38">
        <v>360000</v>
      </c>
      <c r="N38" s="38"/>
      <c r="O38" s="39"/>
      <c r="P38" s="42">
        <f t="shared" si="9"/>
        <v>360000</v>
      </c>
      <c r="Q38" s="40"/>
      <c r="R38" s="41"/>
      <c r="S38" s="42">
        <f t="shared" si="10"/>
        <v>0</v>
      </c>
      <c r="T38" s="42">
        <f t="shared" si="11"/>
        <v>360000</v>
      </c>
    </row>
    <row r="39" spans="1:20" ht="17.45" customHeight="1" thickBot="1" x14ac:dyDescent="0.3">
      <c r="A39" s="36">
        <v>34</v>
      </c>
      <c r="B39" s="122" t="s">
        <v>51</v>
      </c>
      <c r="C39" s="110"/>
      <c r="D39" s="37"/>
      <c r="E39" s="38"/>
      <c r="F39" s="38"/>
      <c r="G39" s="38"/>
      <c r="H39" s="38"/>
      <c r="I39" s="38"/>
      <c r="J39" s="38"/>
      <c r="K39" s="38">
        <v>52000</v>
      </c>
      <c r="L39" s="38"/>
      <c r="M39" s="38">
        <v>116000</v>
      </c>
      <c r="N39" s="38">
        <v>94000</v>
      </c>
      <c r="O39" s="39"/>
      <c r="P39" s="42">
        <f t="shared" si="9"/>
        <v>262000</v>
      </c>
      <c r="Q39" s="40"/>
      <c r="R39" s="41">
        <v>126000</v>
      </c>
      <c r="S39" s="42">
        <f t="shared" si="10"/>
        <v>126000</v>
      </c>
      <c r="T39" s="42">
        <f t="shared" si="11"/>
        <v>388000</v>
      </c>
    </row>
    <row r="40" spans="1:20" ht="17.45" customHeight="1" thickBot="1" x14ac:dyDescent="0.3">
      <c r="A40" s="36">
        <v>35</v>
      </c>
      <c r="B40" s="122" t="s">
        <v>52</v>
      </c>
      <c r="C40" s="110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42">
        <f t="shared" si="9"/>
        <v>0</v>
      </c>
      <c r="Q40" s="40"/>
      <c r="R40" s="41"/>
      <c r="S40" s="42">
        <f t="shared" si="10"/>
        <v>0</v>
      </c>
      <c r="T40" s="42"/>
    </row>
    <row r="41" spans="1:20" ht="17.45" customHeight="1" thickBot="1" x14ac:dyDescent="0.3">
      <c r="A41" s="50">
        <v>36</v>
      </c>
      <c r="B41" s="80"/>
      <c r="C41" s="81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4"/>
      <c r="P41" s="54">
        <f t="shared" si="9"/>
        <v>0</v>
      </c>
      <c r="Q41" s="85"/>
      <c r="R41" s="86"/>
      <c r="S41" s="54">
        <f t="shared" si="10"/>
        <v>0</v>
      </c>
      <c r="T41" s="54">
        <f>SUM(P41+S41)</f>
        <v>0</v>
      </c>
    </row>
    <row r="42" spans="1:20" ht="17.45" customHeight="1" thickTop="1" thickBot="1" x14ac:dyDescent="0.3">
      <c r="A42" s="61">
        <v>37</v>
      </c>
      <c r="B42" s="117" t="s">
        <v>53</v>
      </c>
      <c r="C42" s="106"/>
      <c r="D42" s="57">
        <f>SUM(D31:D41)</f>
        <v>6579860</v>
      </c>
      <c r="E42" s="58">
        <f t="shared" ref="E42:R42" si="12">SUM(E31:E41)</f>
        <v>2749663</v>
      </c>
      <c r="F42" s="58">
        <f t="shared" si="12"/>
        <v>416476</v>
      </c>
      <c r="G42" s="58">
        <f t="shared" si="12"/>
        <v>5432259</v>
      </c>
      <c r="H42" s="58">
        <f>SUM(H31:H41)</f>
        <v>1918208</v>
      </c>
      <c r="I42" s="58">
        <f t="shared" si="12"/>
        <v>2298970</v>
      </c>
      <c r="J42" s="58">
        <f t="shared" si="12"/>
        <v>1642286</v>
      </c>
      <c r="K42" s="58">
        <f t="shared" si="12"/>
        <v>8383666</v>
      </c>
      <c r="L42" s="58">
        <f t="shared" si="12"/>
        <v>487789</v>
      </c>
      <c r="M42" s="58">
        <f t="shared" si="12"/>
        <v>8083549</v>
      </c>
      <c r="N42" s="58">
        <f t="shared" si="12"/>
        <v>1995974</v>
      </c>
      <c r="O42" s="59">
        <f t="shared" si="12"/>
        <v>0</v>
      </c>
      <c r="P42" s="60">
        <f>SUM(P31:P41)</f>
        <v>39988700</v>
      </c>
      <c r="Q42" s="62">
        <f t="shared" si="12"/>
        <v>5250000</v>
      </c>
      <c r="R42" s="63">
        <f t="shared" si="12"/>
        <v>946000</v>
      </c>
      <c r="S42" s="60">
        <f>SUM(S31:S41)</f>
        <v>6196000</v>
      </c>
      <c r="T42" s="60">
        <f>SUM(T31:T41)</f>
        <v>46184700</v>
      </c>
    </row>
    <row r="43" spans="1:20" ht="17.45" customHeight="1" thickTop="1" thickBot="1" x14ac:dyDescent="0.3">
      <c r="A43" s="29">
        <v>38</v>
      </c>
      <c r="B43" s="118" t="s">
        <v>54</v>
      </c>
      <c r="C43" s="119"/>
      <c r="D43" s="30">
        <f t="shared" ref="D43:O43" si="13">SUM(D42-D29)</f>
        <v>-399999.53347867914</v>
      </c>
      <c r="E43" s="31">
        <f t="shared" si="13"/>
        <v>-99999.87960048113</v>
      </c>
      <c r="F43" s="31">
        <f t="shared" si="13"/>
        <v>0.10310265864245594</v>
      </c>
      <c r="G43" s="31">
        <f t="shared" si="13"/>
        <v>-453357.63756417111</v>
      </c>
      <c r="H43" s="31">
        <f t="shared" si="13"/>
        <v>-0.48778443527407944</v>
      </c>
      <c r="I43" s="31">
        <f t="shared" si="13"/>
        <v>7.5832786969840527E-3</v>
      </c>
      <c r="J43" s="31">
        <f t="shared" si="13"/>
        <v>-5.607635248452425E-3</v>
      </c>
      <c r="K43" s="31">
        <f t="shared" si="13"/>
        <v>0.43507066927850246</v>
      </c>
      <c r="L43" s="31">
        <f t="shared" si="13"/>
        <v>-0.47371046838816255</v>
      </c>
      <c r="M43" s="31">
        <f t="shared" si="13"/>
        <v>-0.46218588016927242</v>
      </c>
      <c r="N43" s="31">
        <f t="shared" si="13"/>
        <v>0.30325133074074984</v>
      </c>
      <c r="O43" s="32">
        <f t="shared" si="13"/>
        <v>0</v>
      </c>
      <c r="P43" s="33">
        <f t="shared" ref="P43:P48" si="14">SUM(D43:O43)</f>
        <v>-953357.63092381309</v>
      </c>
      <c r="Q43" s="34">
        <f>SUM(Q42-Q29)</f>
        <v>944687.61630604509</v>
      </c>
      <c r="R43" s="35">
        <f>SUM(R42-R29)</f>
        <v>8670.0146177678835</v>
      </c>
      <c r="S43" s="33">
        <f>SUM(Q43:R43)</f>
        <v>953357.63092381298</v>
      </c>
      <c r="T43" s="33">
        <f>T42-T29</f>
        <v>0</v>
      </c>
    </row>
    <row r="44" spans="1:20" ht="17.45" customHeight="1" thickBot="1" x14ac:dyDescent="0.3">
      <c r="A44" s="36">
        <v>39</v>
      </c>
      <c r="B44" s="109" t="s">
        <v>55</v>
      </c>
      <c r="C44" s="11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33">
        <f t="shared" si="14"/>
        <v>0</v>
      </c>
      <c r="Q44" s="34"/>
      <c r="R44" s="35"/>
      <c r="S44" s="33"/>
      <c r="T44" s="87">
        <f>SUM(P44+S44)</f>
        <v>0</v>
      </c>
    </row>
    <row r="45" spans="1:20" ht="17.45" customHeight="1" thickBot="1" x14ac:dyDescent="0.3">
      <c r="A45" s="36">
        <v>40</v>
      </c>
      <c r="B45" s="109" t="s">
        <v>56</v>
      </c>
      <c r="C45" s="110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33">
        <f t="shared" si="14"/>
        <v>0</v>
      </c>
      <c r="Q45" s="40"/>
      <c r="R45" s="41"/>
      <c r="S45" s="33">
        <f>SUM(Q45:R45)</f>
        <v>0</v>
      </c>
      <c r="T45" s="87">
        <f>SUM(P45+S45)</f>
        <v>0</v>
      </c>
    </row>
    <row r="46" spans="1:20" ht="17.45" customHeight="1" thickBot="1" x14ac:dyDescent="0.3">
      <c r="A46" s="36">
        <v>41</v>
      </c>
      <c r="B46" s="109" t="s">
        <v>57</v>
      </c>
      <c r="C46" s="110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3">
        <f t="shared" si="14"/>
        <v>0</v>
      </c>
      <c r="Q46" s="40"/>
      <c r="R46" s="41"/>
      <c r="S46" s="33">
        <f>SUM(Q46:R46)</f>
        <v>0</v>
      </c>
      <c r="T46" s="33">
        <f>SUM(P46+S46)</f>
        <v>0</v>
      </c>
    </row>
    <row r="47" spans="1:20" ht="17.45" customHeight="1" thickBot="1" x14ac:dyDescent="0.3">
      <c r="A47" s="50">
        <v>42</v>
      </c>
      <c r="B47" s="120" t="s">
        <v>58</v>
      </c>
      <c r="C47" s="12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3"/>
      <c r="P47" s="54">
        <f t="shared" si="14"/>
        <v>0</v>
      </c>
      <c r="Q47" s="55"/>
      <c r="R47" s="56"/>
      <c r="S47" s="54">
        <f>Q47+R47</f>
        <v>0</v>
      </c>
      <c r="T47" s="88">
        <f>P47+S47</f>
        <v>0</v>
      </c>
    </row>
    <row r="48" spans="1:20" ht="17.45" customHeight="1" thickTop="1" thickBot="1" x14ac:dyDescent="0.3">
      <c r="A48" s="61">
        <v>43</v>
      </c>
      <c r="B48" s="105" t="s">
        <v>59</v>
      </c>
      <c r="C48" s="106"/>
      <c r="D48" s="89">
        <f t="shared" ref="D48:O48" si="15">SUM(D45:D47)</f>
        <v>0</v>
      </c>
      <c r="E48" s="90">
        <f t="shared" si="15"/>
        <v>0</v>
      </c>
      <c r="F48" s="90">
        <f t="shared" si="15"/>
        <v>0</v>
      </c>
      <c r="G48" s="90">
        <f t="shared" si="15"/>
        <v>0</v>
      </c>
      <c r="H48" s="90">
        <f t="shared" si="15"/>
        <v>0</v>
      </c>
      <c r="I48" s="90">
        <f t="shared" si="15"/>
        <v>0</v>
      </c>
      <c r="J48" s="90">
        <f t="shared" si="15"/>
        <v>0</v>
      </c>
      <c r="K48" s="90">
        <f t="shared" si="15"/>
        <v>0</v>
      </c>
      <c r="L48" s="90">
        <f t="shared" si="15"/>
        <v>0</v>
      </c>
      <c r="M48" s="90">
        <f t="shared" si="15"/>
        <v>0</v>
      </c>
      <c r="N48" s="90">
        <f t="shared" si="15"/>
        <v>0</v>
      </c>
      <c r="O48" s="91">
        <f t="shared" si="15"/>
        <v>0</v>
      </c>
      <c r="P48" s="60">
        <f t="shared" si="14"/>
        <v>0</v>
      </c>
      <c r="Q48" s="92">
        <f>SUM(Q45:Q47)</f>
        <v>0</v>
      </c>
      <c r="R48" s="93">
        <f>SUM(R45:R47)</f>
        <v>0</v>
      </c>
      <c r="S48" s="94">
        <f>SUM(S45:S47)</f>
        <v>0</v>
      </c>
      <c r="T48" s="94">
        <f>SUM(P45:S47)</f>
        <v>0</v>
      </c>
    </row>
    <row r="49" spans="1:21" ht="17.45" customHeight="1" thickTop="1" thickBot="1" x14ac:dyDescent="0.3">
      <c r="A49" s="61">
        <v>44</v>
      </c>
      <c r="B49" s="105" t="s">
        <v>60</v>
      </c>
      <c r="C49" s="106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1"/>
      <c r="P49" s="94"/>
      <c r="Q49" s="92"/>
      <c r="R49" s="93"/>
      <c r="S49" s="94"/>
      <c r="T49" s="94">
        <v>0</v>
      </c>
      <c r="U49" t="s">
        <v>1</v>
      </c>
    </row>
    <row r="50" spans="1:21" ht="17.45" customHeight="1" thickTop="1" thickBot="1" x14ac:dyDescent="0.3">
      <c r="A50" s="61">
        <v>45</v>
      </c>
      <c r="B50" s="22"/>
      <c r="C50" s="23"/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  <c r="P50" s="66"/>
      <c r="Q50" s="98"/>
      <c r="R50" s="99"/>
      <c r="S50" s="66"/>
      <c r="T50" s="66"/>
    </row>
    <row r="51" spans="1:21" ht="15.75" thickTop="1" x14ac:dyDescent="0.25">
      <c r="Q51" t="s">
        <v>1</v>
      </c>
      <c r="R51" t="s">
        <v>1</v>
      </c>
    </row>
    <row r="52" spans="1:21" x14ac:dyDescent="0.25">
      <c r="D52" t="s">
        <v>62</v>
      </c>
    </row>
    <row r="53" spans="1:21" ht="15.75" x14ac:dyDescent="0.3">
      <c r="E53" s="100"/>
      <c r="F53" s="6" t="s">
        <v>1</v>
      </c>
      <c r="G53" s="6"/>
      <c r="H53" s="10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x14ac:dyDescent="0.25">
      <c r="G54" t="s">
        <v>1</v>
      </c>
      <c r="P54" t="s">
        <v>1</v>
      </c>
    </row>
    <row r="56" spans="1:21" x14ac:dyDescent="0.25">
      <c r="P56" t="s">
        <v>1</v>
      </c>
    </row>
  </sheetData>
  <mergeCells count="40">
    <mergeCell ref="B46:C46"/>
    <mergeCell ref="B47:C47"/>
    <mergeCell ref="B48:C48"/>
    <mergeCell ref="B49:C49"/>
    <mergeCell ref="B39:C39"/>
    <mergeCell ref="B40:C40"/>
    <mergeCell ref="B42:C42"/>
    <mergeCell ref="B43:C43"/>
    <mergeCell ref="B44:C44"/>
    <mergeCell ref="B45:C45"/>
    <mergeCell ref="B38:C38"/>
    <mergeCell ref="B22:C22"/>
    <mergeCell ref="B23:C23"/>
    <mergeCell ref="B28:C28"/>
    <mergeCell ref="B29:C29"/>
    <mergeCell ref="B31:C31"/>
    <mergeCell ref="B32:C32"/>
    <mergeCell ref="B33:C33"/>
    <mergeCell ref="B34:C34"/>
    <mergeCell ref="B35:C35"/>
    <mergeCell ref="B36:C36"/>
    <mergeCell ref="B37:C37"/>
    <mergeCell ref="B21:C21"/>
    <mergeCell ref="B7:C7"/>
    <mergeCell ref="B8:C8"/>
    <mergeCell ref="B11:C11"/>
    <mergeCell ref="B12:C12"/>
    <mergeCell ref="B13:C13"/>
    <mergeCell ref="B14:C14"/>
    <mergeCell ref="B15:C15"/>
    <mergeCell ref="B17:C17"/>
    <mergeCell ref="B18:C18"/>
    <mergeCell ref="B19:C19"/>
    <mergeCell ref="B20:C20"/>
    <mergeCell ref="B6:C6"/>
    <mergeCell ref="B3:C3"/>
    <mergeCell ref="T3:T5"/>
    <mergeCell ref="B4:C5"/>
    <mergeCell ref="R4:R5"/>
    <mergeCell ref="S4:S5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rozpočtu 2022</vt:lpstr>
      <vt:lpstr>Návrh rozpočtu 2023</vt:lpstr>
      <vt:lpstr>Návrh rozpočtu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Hanáčková</dc:creator>
  <cp:lastModifiedBy>Veronika Hanáčková</cp:lastModifiedBy>
  <cp:lastPrinted>2020-12-03T13:23:06Z</cp:lastPrinted>
  <dcterms:created xsi:type="dcterms:W3CDTF">2020-09-29T05:11:20Z</dcterms:created>
  <dcterms:modified xsi:type="dcterms:W3CDTF">2020-12-08T10:32:33Z</dcterms:modified>
</cp:coreProperties>
</file>